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enovo\Pillars Dropbox\Pillars Team\Brian\Pillars Online\Modeling\Models\Advanced Excel\"/>
    </mc:Choice>
  </mc:AlternateContent>
  <xr:revisionPtr revIDLastSave="0" documentId="13_ncr:1_{5C64AE21-8C50-4B9B-9B1C-2418157C8BE9}" xr6:coauthVersionLast="47" xr6:coauthVersionMax="47" xr10:uidLastSave="{00000000-0000-0000-0000-000000000000}"/>
  <bookViews>
    <workbookView xWindow="-98" yWindow="-98" windowWidth="19396" windowHeight="10395" xr2:uid="{537710B1-E38C-4D93-9A5C-88D991BEBC11}"/>
  </bookViews>
  <sheets>
    <sheet name="DATES" sheetId="1" r:id="rId1"/>
  </sheets>
  <externalReferences>
    <externalReference r:id="rId2"/>
    <externalReference r:id="rId3"/>
  </externalReferences>
  <definedNames>
    <definedName name="circ">[1]Cover!#REF!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41180.5064236111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refi">[2]Analysis!$E$24</definedName>
    <definedName name="syn">[2]Analysis!$E$29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5" i="1" l="1"/>
  <c r="G365" i="1" s="1"/>
  <c r="F364" i="1"/>
  <c r="G364" i="1" s="1"/>
  <c r="F363" i="1"/>
  <c r="G363" i="1" s="1"/>
  <c r="F362" i="1"/>
  <c r="G362" i="1" s="1"/>
  <c r="F361" i="1"/>
  <c r="G361" i="1" s="1"/>
  <c r="F360" i="1"/>
  <c r="G360" i="1" s="1"/>
  <c r="F359" i="1"/>
  <c r="G359" i="1" s="1"/>
  <c r="F358" i="1"/>
  <c r="G358" i="1" s="1"/>
  <c r="F357" i="1"/>
  <c r="G357" i="1" s="1"/>
  <c r="F356" i="1"/>
  <c r="G356" i="1" s="1"/>
  <c r="F355" i="1"/>
  <c r="G355" i="1" s="1"/>
  <c r="F354" i="1"/>
  <c r="G354" i="1" s="1"/>
  <c r="F353" i="1"/>
  <c r="G353" i="1" s="1"/>
  <c r="F352" i="1"/>
  <c r="G352" i="1" s="1"/>
  <c r="P346" i="1"/>
  <c r="O346" i="1"/>
  <c r="E346" i="1"/>
  <c r="Q346" i="1" s="1"/>
  <c r="R346" i="1" s="1"/>
  <c r="P345" i="1"/>
  <c r="O345" i="1"/>
  <c r="E345" i="1"/>
  <c r="Q345" i="1" s="1"/>
  <c r="R345" i="1" s="1"/>
  <c r="P344" i="1"/>
  <c r="O344" i="1"/>
  <c r="E344" i="1"/>
  <c r="Q344" i="1" s="1"/>
  <c r="R344" i="1" s="1"/>
  <c r="P343" i="1"/>
  <c r="O343" i="1"/>
  <c r="E343" i="1"/>
  <c r="Q343" i="1" s="1"/>
  <c r="R343" i="1" s="1"/>
  <c r="P342" i="1"/>
  <c r="O342" i="1"/>
  <c r="E342" i="1"/>
  <c r="Q342" i="1" s="1"/>
  <c r="R342" i="1" s="1"/>
  <c r="P341" i="1"/>
  <c r="O341" i="1"/>
  <c r="E341" i="1"/>
  <c r="Q341" i="1" s="1"/>
  <c r="R341" i="1" s="1"/>
  <c r="P340" i="1"/>
  <c r="O340" i="1"/>
  <c r="E340" i="1"/>
  <c r="Q340" i="1" s="1"/>
  <c r="R340" i="1" s="1"/>
  <c r="P339" i="1"/>
  <c r="O339" i="1"/>
  <c r="E339" i="1"/>
  <c r="Q339" i="1" s="1"/>
  <c r="R339" i="1" s="1"/>
  <c r="P338" i="1"/>
  <c r="O338" i="1"/>
  <c r="E338" i="1"/>
  <c r="Q338" i="1" s="1"/>
  <c r="R338" i="1" s="1"/>
  <c r="P337" i="1"/>
  <c r="O337" i="1"/>
  <c r="E337" i="1"/>
  <c r="Q337" i="1" s="1"/>
  <c r="R337" i="1" s="1"/>
  <c r="P336" i="1"/>
  <c r="O336" i="1"/>
  <c r="E336" i="1"/>
  <c r="Q336" i="1" s="1"/>
  <c r="R336" i="1" s="1"/>
  <c r="P335" i="1"/>
  <c r="O335" i="1"/>
  <c r="E335" i="1"/>
  <c r="Q335" i="1" s="1"/>
  <c r="R335" i="1" s="1"/>
  <c r="Q334" i="1"/>
  <c r="R334" i="1" s="1"/>
  <c r="P334" i="1"/>
  <c r="O334" i="1"/>
  <c r="E334" i="1"/>
  <c r="Q333" i="1"/>
  <c r="R333" i="1" s="1"/>
  <c r="P333" i="1"/>
  <c r="O333" i="1"/>
  <c r="E333" i="1"/>
  <c r="Q332" i="1"/>
  <c r="R332" i="1" s="1"/>
  <c r="P332" i="1"/>
  <c r="O332" i="1"/>
  <c r="E332" i="1"/>
  <c r="R331" i="1"/>
  <c r="P331" i="1"/>
  <c r="O331" i="1"/>
  <c r="E331" i="1"/>
  <c r="Q331" i="1" s="1"/>
  <c r="Q330" i="1"/>
  <c r="R330" i="1" s="1"/>
  <c r="P330" i="1"/>
  <c r="O330" i="1"/>
  <c r="E330" i="1"/>
  <c r="Q329" i="1"/>
  <c r="R329" i="1" s="1"/>
  <c r="P329" i="1"/>
  <c r="O329" i="1"/>
  <c r="E329" i="1"/>
  <c r="Q328" i="1"/>
  <c r="R328" i="1" s="1"/>
  <c r="P328" i="1"/>
  <c r="O328" i="1"/>
  <c r="E328" i="1"/>
  <c r="R327" i="1"/>
  <c r="P327" i="1"/>
  <c r="O327" i="1"/>
  <c r="E327" i="1"/>
  <c r="Q327" i="1" s="1"/>
  <c r="Q326" i="1"/>
  <c r="R326" i="1" s="1"/>
  <c r="P326" i="1"/>
  <c r="O326" i="1"/>
  <c r="E326" i="1"/>
  <c r="Q325" i="1"/>
  <c r="R325" i="1" s="1"/>
  <c r="P325" i="1"/>
  <c r="O325" i="1"/>
  <c r="E325" i="1"/>
  <c r="Q324" i="1"/>
  <c r="R324" i="1" s="1"/>
  <c r="P324" i="1"/>
  <c r="O324" i="1"/>
  <c r="E324" i="1"/>
  <c r="R323" i="1"/>
  <c r="P323" i="1"/>
  <c r="O323" i="1"/>
  <c r="E323" i="1"/>
  <c r="Q323" i="1" s="1"/>
  <c r="Q322" i="1"/>
  <c r="R322" i="1" s="1"/>
  <c r="P322" i="1"/>
  <c r="O322" i="1"/>
  <c r="E322" i="1"/>
  <c r="Q321" i="1"/>
  <c r="R321" i="1" s="1"/>
  <c r="P321" i="1"/>
  <c r="O321" i="1"/>
  <c r="E321" i="1"/>
  <c r="Q320" i="1"/>
  <c r="R320" i="1" s="1"/>
  <c r="P320" i="1"/>
  <c r="O320" i="1"/>
  <c r="E320" i="1"/>
  <c r="T319" i="1"/>
  <c r="R319" i="1"/>
  <c r="P319" i="1"/>
  <c r="O319" i="1"/>
  <c r="E319" i="1"/>
  <c r="Q319" i="1" s="1"/>
  <c r="Q318" i="1"/>
  <c r="R318" i="1" s="1"/>
  <c r="P318" i="1"/>
  <c r="O318" i="1"/>
  <c r="E318" i="1"/>
  <c r="E309" i="1"/>
  <c r="E308"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58" i="1"/>
  <c r="E258" i="1"/>
  <c r="F257" i="1"/>
  <c r="E257" i="1"/>
  <c r="F256" i="1"/>
  <c r="E256" i="1"/>
  <c r="G256" i="1" s="1"/>
  <c r="G255" i="1"/>
  <c r="F255" i="1"/>
  <c r="E255" i="1"/>
  <c r="F254" i="1"/>
  <c r="E254" i="1"/>
  <c r="F253" i="1"/>
  <c r="E253" i="1"/>
  <c r="G253" i="1" s="1"/>
  <c r="F252" i="1"/>
  <c r="E252" i="1"/>
  <c r="G252" i="1" s="1"/>
  <c r="F251" i="1"/>
  <c r="E251" i="1"/>
  <c r="G251" i="1" s="1"/>
  <c r="F250" i="1"/>
  <c r="G250" i="1" s="1"/>
  <c r="E250" i="1"/>
  <c r="F249" i="1"/>
  <c r="E249" i="1"/>
  <c r="F248" i="1"/>
  <c r="E248" i="1"/>
  <c r="F247" i="1"/>
  <c r="E247" i="1"/>
  <c r="G247" i="1" s="1"/>
  <c r="F246" i="1"/>
  <c r="E246" i="1"/>
  <c r="F245" i="1"/>
  <c r="E245" i="1"/>
  <c r="G245" i="1" s="1"/>
  <c r="F244" i="1"/>
  <c r="E244" i="1"/>
  <c r="G244" i="1" s="1"/>
  <c r="F243" i="1"/>
  <c r="G243" i="1" s="1"/>
  <c r="E243" i="1"/>
  <c r="F242" i="1"/>
  <c r="E242" i="1"/>
  <c r="F241" i="1"/>
  <c r="E241" i="1"/>
  <c r="F240" i="1"/>
  <c r="E240" i="1"/>
  <c r="G240" i="1" s="1"/>
  <c r="G239" i="1"/>
  <c r="F239" i="1"/>
  <c r="E239" i="1"/>
  <c r="F238" i="1"/>
  <c r="E238" i="1"/>
  <c r="F237" i="1"/>
  <c r="E237" i="1"/>
  <c r="G237" i="1" s="1"/>
  <c r="F236" i="1"/>
  <c r="E236" i="1"/>
  <c r="G236" i="1" s="1"/>
  <c r="F235" i="1"/>
  <c r="E235" i="1"/>
  <c r="G235" i="1" s="1"/>
  <c r="F234" i="1"/>
  <c r="G234" i="1" s="1"/>
  <c r="E234" i="1"/>
  <c r="F233" i="1"/>
  <c r="E233" i="1"/>
  <c r="F232" i="1"/>
  <c r="E232" i="1"/>
  <c r="G223" i="1"/>
  <c r="F223" i="1"/>
  <c r="E223" i="1"/>
  <c r="D223" i="1"/>
  <c r="G222" i="1"/>
  <c r="F222" i="1"/>
  <c r="E222" i="1"/>
  <c r="D222" i="1"/>
  <c r="G221" i="1"/>
  <c r="F221" i="1"/>
  <c r="E221" i="1"/>
  <c r="D221" i="1"/>
  <c r="G220" i="1"/>
  <c r="F220" i="1"/>
  <c r="E220" i="1"/>
  <c r="D220" i="1"/>
  <c r="G219" i="1"/>
  <c r="F219" i="1"/>
  <c r="E219" i="1"/>
  <c r="D219" i="1"/>
  <c r="G218" i="1"/>
  <c r="F218" i="1"/>
  <c r="E218" i="1"/>
  <c r="D218" i="1"/>
  <c r="G217" i="1"/>
  <c r="F217" i="1"/>
  <c r="E217" i="1"/>
  <c r="D217" i="1"/>
  <c r="G216" i="1"/>
  <c r="F216" i="1"/>
  <c r="E216" i="1"/>
  <c r="D216" i="1"/>
  <c r="G215" i="1"/>
  <c r="F215" i="1"/>
  <c r="E215" i="1"/>
  <c r="D215" i="1"/>
  <c r="G214" i="1"/>
  <c r="F214" i="1"/>
  <c r="E214" i="1"/>
  <c r="D214" i="1"/>
  <c r="G213" i="1"/>
  <c r="F213" i="1"/>
  <c r="E213" i="1"/>
  <c r="D213" i="1"/>
  <c r="G212" i="1"/>
  <c r="F212" i="1"/>
  <c r="E212" i="1"/>
  <c r="D212" i="1"/>
  <c r="G211" i="1"/>
  <c r="F211" i="1"/>
  <c r="E211" i="1"/>
  <c r="D211" i="1"/>
  <c r="G210" i="1"/>
  <c r="F210" i="1"/>
  <c r="E210" i="1"/>
  <c r="D210" i="1"/>
  <c r="G209" i="1"/>
  <c r="F209" i="1"/>
  <c r="E209" i="1"/>
  <c r="D209" i="1"/>
  <c r="G208" i="1"/>
  <c r="F208" i="1"/>
  <c r="E208" i="1"/>
  <c r="D208" i="1"/>
  <c r="G207" i="1"/>
  <c r="F207" i="1"/>
  <c r="E207" i="1"/>
  <c r="D207" i="1"/>
  <c r="G206" i="1"/>
  <c r="F206" i="1"/>
  <c r="E206" i="1"/>
  <c r="D206" i="1"/>
  <c r="G205" i="1"/>
  <c r="F205" i="1"/>
  <c r="E205" i="1"/>
  <c r="D205" i="1"/>
  <c r="G204" i="1"/>
  <c r="F204" i="1"/>
  <c r="E204" i="1"/>
  <c r="D204" i="1"/>
  <c r="G203" i="1"/>
  <c r="F203" i="1"/>
  <c r="E203" i="1"/>
  <c r="D203" i="1"/>
  <c r="G202" i="1"/>
  <c r="F202" i="1"/>
  <c r="E202" i="1"/>
  <c r="D202" i="1"/>
  <c r="G201" i="1"/>
  <c r="F201" i="1"/>
  <c r="E201" i="1"/>
  <c r="D201" i="1"/>
  <c r="G200" i="1"/>
  <c r="F200" i="1"/>
  <c r="E200" i="1"/>
  <c r="D200" i="1"/>
  <c r="G199" i="1"/>
  <c r="F199" i="1"/>
  <c r="E199" i="1"/>
  <c r="D199" i="1"/>
  <c r="G198" i="1"/>
  <c r="F198" i="1"/>
  <c r="E198" i="1"/>
  <c r="D198" i="1"/>
  <c r="G197" i="1"/>
  <c r="F197" i="1"/>
  <c r="E197" i="1"/>
  <c r="D197" i="1"/>
  <c r="G196" i="1"/>
  <c r="F196" i="1"/>
  <c r="E196" i="1"/>
  <c r="D196" i="1"/>
  <c r="G195" i="1"/>
  <c r="F195" i="1"/>
  <c r="E195" i="1"/>
  <c r="D195" i="1"/>
  <c r="G194" i="1"/>
  <c r="F194" i="1"/>
  <c r="E194" i="1"/>
  <c r="D194" i="1"/>
  <c r="G193" i="1"/>
  <c r="F193" i="1"/>
  <c r="E193" i="1"/>
  <c r="D193" i="1"/>
  <c r="G192" i="1"/>
  <c r="F192" i="1"/>
  <c r="E192" i="1"/>
  <c r="D192" i="1"/>
  <c r="G191" i="1"/>
  <c r="F191" i="1"/>
  <c r="E191" i="1"/>
  <c r="D191" i="1"/>
  <c r="G190" i="1"/>
  <c r="F190" i="1"/>
  <c r="E190" i="1"/>
  <c r="D190" i="1"/>
  <c r="G189" i="1"/>
  <c r="F189" i="1"/>
  <c r="E189" i="1"/>
  <c r="D189" i="1"/>
  <c r="G188" i="1"/>
  <c r="F188" i="1"/>
  <c r="E188" i="1"/>
  <c r="D188" i="1"/>
  <c r="G187" i="1"/>
  <c r="F187" i="1"/>
  <c r="E187" i="1"/>
  <c r="D187" i="1"/>
  <c r="G186" i="1"/>
  <c r="F186" i="1"/>
  <c r="E186" i="1"/>
  <c r="D186" i="1"/>
  <c r="G185" i="1"/>
  <c r="F185" i="1"/>
  <c r="E185" i="1"/>
  <c r="D185" i="1"/>
  <c r="G184" i="1"/>
  <c r="F184" i="1"/>
  <c r="E184" i="1"/>
  <c r="D184" i="1"/>
  <c r="G183" i="1"/>
  <c r="F183" i="1"/>
  <c r="E183" i="1"/>
  <c r="D183" i="1"/>
  <c r="G182" i="1"/>
  <c r="F182" i="1"/>
  <c r="E182" i="1"/>
  <c r="D182" i="1"/>
  <c r="G181" i="1"/>
  <c r="F181" i="1"/>
  <c r="E181" i="1"/>
  <c r="D181" i="1"/>
  <c r="G180" i="1"/>
  <c r="F180" i="1"/>
  <c r="E180" i="1"/>
  <c r="D180" i="1"/>
  <c r="G179" i="1"/>
  <c r="F179" i="1"/>
  <c r="E179" i="1"/>
  <c r="D179" i="1"/>
  <c r="G178" i="1"/>
  <c r="F178" i="1"/>
  <c r="E178" i="1"/>
  <c r="D178" i="1"/>
  <c r="G177" i="1"/>
  <c r="F177" i="1"/>
  <c r="E177" i="1"/>
  <c r="D177" i="1"/>
  <c r="G176" i="1"/>
  <c r="F176" i="1"/>
  <c r="E176" i="1"/>
  <c r="D176" i="1"/>
  <c r="G175" i="1"/>
  <c r="F175" i="1"/>
  <c r="E175" i="1"/>
  <c r="D175" i="1"/>
  <c r="G174" i="1"/>
  <c r="F174" i="1"/>
  <c r="E174" i="1"/>
  <c r="D174" i="1"/>
  <c r="G173" i="1"/>
  <c r="F173" i="1"/>
  <c r="E173" i="1"/>
  <c r="D173" i="1"/>
  <c r="G172" i="1"/>
  <c r="F172" i="1"/>
  <c r="E172" i="1"/>
  <c r="D172" i="1"/>
  <c r="G171" i="1"/>
  <c r="F171" i="1"/>
  <c r="E171" i="1"/>
  <c r="D171" i="1"/>
  <c r="G170" i="1"/>
  <c r="F170" i="1"/>
  <c r="E170" i="1"/>
  <c r="D170" i="1"/>
  <c r="G169" i="1"/>
  <c r="F169" i="1"/>
  <c r="E169" i="1"/>
  <c r="D169" i="1"/>
  <c r="G168" i="1"/>
  <c r="F168" i="1"/>
  <c r="E168" i="1"/>
  <c r="D168" i="1"/>
  <c r="G167" i="1"/>
  <c r="F167" i="1"/>
  <c r="E167" i="1"/>
  <c r="D167" i="1"/>
  <c r="G166" i="1"/>
  <c r="F166" i="1"/>
  <c r="E166" i="1"/>
  <c r="D166" i="1"/>
  <c r="G165" i="1"/>
  <c r="F165" i="1"/>
  <c r="E165" i="1"/>
  <c r="D165" i="1"/>
  <c r="G164" i="1"/>
  <c r="F164" i="1"/>
  <c r="E164" i="1"/>
  <c r="D164" i="1"/>
  <c r="G163" i="1"/>
  <c r="F163" i="1"/>
  <c r="E163" i="1"/>
  <c r="D163" i="1"/>
  <c r="G162" i="1"/>
  <c r="F162" i="1"/>
  <c r="E162" i="1"/>
  <c r="D162" i="1"/>
  <c r="G161" i="1"/>
  <c r="F161" i="1"/>
  <c r="E161" i="1"/>
  <c r="D161" i="1"/>
  <c r="G160" i="1"/>
  <c r="F160" i="1"/>
  <c r="E160" i="1"/>
  <c r="D160" i="1"/>
  <c r="G159" i="1"/>
  <c r="F159" i="1"/>
  <c r="E159" i="1"/>
  <c r="D159" i="1"/>
  <c r="G158" i="1"/>
  <c r="F158" i="1"/>
  <c r="E158" i="1"/>
  <c r="D158" i="1"/>
  <c r="G157" i="1"/>
  <c r="F157" i="1"/>
  <c r="E157" i="1"/>
  <c r="D157" i="1"/>
  <c r="G156" i="1"/>
  <c r="F156" i="1"/>
  <c r="E156" i="1"/>
  <c r="D156" i="1"/>
  <c r="G155" i="1"/>
  <c r="F155" i="1"/>
  <c r="E155" i="1"/>
  <c r="D155" i="1"/>
  <c r="G154" i="1"/>
  <c r="F154" i="1"/>
  <c r="E154" i="1"/>
  <c r="D154" i="1"/>
  <c r="G153" i="1"/>
  <c r="F153" i="1"/>
  <c r="E153" i="1"/>
  <c r="D153" i="1"/>
  <c r="G152" i="1"/>
  <c r="F152" i="1"/>
  <c r="E152" i="1"/>
  <c r="D152" i="1"/>
  <c r="G151" i="1"/>
  <c r="F151" i="1"/>
  <c r="E151" i="1"/>
  <c r="D151" i="1"/>
  <c r="G150" i="1"/>
  <c r="F150" i="1"/>
  <c r="E150" i="1"/>
  <c r="D150" i="1"/>
  <c r="G149" i="1"/>
  <c r="F149" i="1"/>
  <c r="E149" i="1"/>
  <c r="D149" i="1"/>
  <c r="G148" i="1"/>
  <c r="F148" i="1"/>
  <c r="E148" i="1"/>
  <c r="D148" i="1"/>
  <c r="G147" i="1"/>
  <c r="F147" i="1"/>
  <c r="E147" i="1"/>
  <c r="D147" i="1"/>
  <c r="G146" i="1"/>
  <c r="F146" i="1"/>
  <c r="E146" i="1"/>
  <c r="D146" i="1"/>
  <c r="G145" i="1"/>
  <c r="F145" i="1"/>
  <c r="E145" i="1"/>
  <c r="D145" i="1"/>
  <c r="G144" i="1"/>
  <c r="F144" i="1"/>
  <c r="E144" i="1"/>
  <c r="D144" i="1"/>
  <c r="G143" i="1"/>
  <c r="F143" i="1"/>
  <c r="E143" i="1"/>
  <c r="D143" i="1"/>
  <c r="G142" i="1"/>
  <c r="F142" i="1"/>
  <c r="E142" i="1"/>
  <c r="D142" i="1"/>
  <c r="G141" i="1"/>
  <c r="F141" i="1"/>
  <c r="E141" i="1"/>
  <c r="D141" i="1"/>
  <c r="G140" i="1"/>
  <c r="F140" i="1"/>
  <c r="E140" i="1"/>
  <c r="D140" i="1"/>
  <c r="G139" i="1"/>
  <c r="F139" i="1"/>
  <c r="E139" i="1"/>
  <c r="D139" i="1"/>
  <c r="G138" i="1"/>
  <c r="F138" i="1"/>
  <c r="E138" i="1"/>
  <c r="D138" i="1"/>
  <c r="G137" i="1"/>
  <c r="F137" i="1"/>
  <c r="E137" i="1"/>
  <c r="D137" i="1"/>
  <c r="G136" i="1"/>
  <c r="F136" i="1"/>
  <c r="E136" i="1"/>
  <c r="D136" i="1"/>
  <c r="G135" i="1"/>
  <c r="F135" i="1"/>
  <c r="E135" i="1"/>
  <c r="D135" i="1"/>
  <c r="G134" i="1"/>
  <c r="F134" i="1"/>
  <c r="E134" i="1"/>
  <c r="D134" i="1"/>
  <c r="G133" i="1"/>
  <c r="F133" i="1"/>
  <c r="E133" i="1"/>
  <c r="D133" i="1"/>
  <c r="G132" i="1"/>
  <c r="F132" i="1"/>
  <c r="E132" i="1"/>
  <c r="D132" i="1"/>
  <c r="G131" i="1"/>
  <c r="F131" i="1"/>
  <c r="E131" i="1"/>
  <c r="D131" i="1"/>
  <c r="G130" i="1"/>
  <c r="F130" i="1"/>
  <c r="E130" i="1"/>
  <c r="D130" i="1"/>
  <c r="F129" i="1"/>
  <c r="E129" i="1"/>
  <c r="D129" i="1"/>
  <c r="G129" i="1" s="1"/>
  <c r="F128" i="1"/>
  <c r="E128" i="1"/>
  <c r="D128" i="1"/>
  <c r="G128" i="1" s="1"/>
  <c r="F127" i="1"/>
  <c r="E127" i="1"/>
  <c r="D127" i="1"/>
  <c r="G127" i="1" s="1"/>
  <c r="F126" i="1"/>
  <c r="E126" i="1"/>
  <c r="D126" i="1"/>
  <c r="G126" i="1" s="1"/>
  <c r="F125" i="1"/>
  <c r="E125" i="1"/>
  <c r="D125" i="1"/>
  <c r="G125" i="1" s="1"/>
  <c r="F124" i="1"/>
  <c r="E124" i="1"/>
  <c r="D124" i="1"/>
  <c r="G124" i="1" s="1"/>
  <c r="F123" i="1"/>
  <c r="E123" i="1"/>
  <c r="D123" i="1"/>
  <c r="G123" i="1" s="1"/>
  <c r="F122" i="1"/>
  <c r="E122" i="1"/>
  <c r="D122" i="1"/>
  <c r="G122" i="1" s="1"/>
  <c r="F121" i="1"/>
  <c r="E121" i="1"/>
  <c r="D121" i="1"/>
  <c r="G121" i="1" s="1"/>
  <c r="F120" i="1"/>
  <c r="E120" i="1"/>
  <c r="D120" i="1"/>
  <c r="G120" i="1" s="1"/>
  <c r="F119" i="1"/>
  <c r="E119" i="1"/>
  <c r="D119" i="1"/>
  <c r="G119" i="1" s="1"/>
  <c r="F118" i="1"/>
  <c r="E118" i="1"/>
  <c r="D118" i="1"/>
  <c r="G118" i="1" s="1"/>
  <c r="F117" i="1"/>
  <c r="E117" i="1"/>
  <c r="D117" i="1"/>
  <c r="G117" i="1" s="1"/>
  <c r="F116" i="1"/>
  <c r="E116" i="1"/>
  <c r="D116" i="1"/>
  <c r="G116" i="1" s="1"/>
  <c r="F115" i="1"/>
  <c r="E115" i="1"/>
  <c r="D115" i="1"/>
  <c r="G115" i="1" s="1"/>
  <c r="F114" i="1"/>
  <c r="E114" i="1"/>
  <c r="D114" i="1"/>
  <c r="G114" i="1" s="1"/>
  <c r="F113" i="1"/>
  <c r="E113" i="1"/>
  <c r="D113" i="1"/>
  <c r="G113" i="1" s="1"/>
  <c r="F112" i="1"/>
  <c r="E112" i="1"/>
  <c r="D112" i="1"/>
  <c r="G112" i="1" s="1"/>
  <c r="F111" i="1"/>
  <c r="E111" i="1"/>
  <c r="D111" i="1"/>
  <c r="G111" i="1" s="1"/>
  <c r="F110" i="1"/>
  <c r="E110" i="1"/>
  <c r="D110" i="1"/>
  <c r="G110" i="1" s="1"/>
  <c r="F109" i="1"/>
  <c r="E109" i="1"/>
  <c r="D109" i="1"/>
  <c r="G109" i="1" s="1"/>
  <c r="F108" i="1"/>
  <c r="E108" i="1"/>
  <c r="D108" i="1"/>
  <c r="G108" i="1" s="1"/>
  <c r="F107" i="1"/>
  <c r="E107" i="1"/>
  <c r="D107" i="1"/>
  <c r="G107" i="1" s="1"/>
  <c r="F106" i="1"/>
  <c r="E106" i="1"/>
  <c r="D106" i="1"/>
  <c r="G106" i="1" s="1"/>
  <c r="F105" i="1"/>
  <c r="E105" i="1"/>
  <c r="D105" i="1"/>
  <c r="G105" i="1" s="1"/>
  <c r="F104" i="1"/>
  <c r="E104" i="1"/>
  <c r="D104" i="1"/>
  <c r="G104" i="1" s="1"/>
  <c r="F103" i="1"/>
  <c r="E103" i="1"/>
  <c r="D103" i="1"/>
  <c r="G103" i="1" s="1"/>
  <c r="F102" i="1"/>
  <c r="E102" i="1"/>
  <c r="D102" i="1"/>
  <c r="G102" i="1" s="1"/>
  <c r="F101" i="1"/>
  <c r="E101" i="1"/>
  <c r="D101" i="1"/>
  <c r="G101" i="1" s="1"/>
  <c r="F100" i="1"/>
  <c r="E100" i="1"/>
  <c r="D100" i="1"/>
  <c r="G100" i="1" s="1"/>
  <c r="F99" i="1"/>
  <c r="E99" i="1"/>
  <c r="D99" i="1"/>
  <c r="G99" i="1" s="1"/>
  <c r="F98" i="1"/>
  <c r="E98" i="1"/>
  <c r="D98" i="1"/>
  <c r="G98" i="1" s="1"/>
  <c r="F97" i="1"/>
  <c r="E97" i="1"/>
  <c r="D97" i="1"/>
  <c r="G97" i="1" s="1"/>
  <c r="F96" i="1"/>
  <c r="E96" i="1"/>
  <c r="D96" i="1"/>
  <c r="G96" i="1" s="1"/>
  <c r="F95" i="1"/>
  <c r="E95" i="1"/>
  <c r="D95" i="1"/>
  <c r="G95" i="1" s="1"/>
  <c r="F94" i="1"/>
  <c r="E94" i="1"/>
  <c r="D94" i="1"/>
  <c r="G94" i="1" s="1"/>
  <c r="F93" i="1"/>
  <c r="E93" i="1"/>
  <c r="D93" i="1"/>
  <c r="G93" i="1" s="1"/>
  <c r="F92" i="1"/>
  <c r="E92" i="1"/>
  <c r="D92" i="1"/>
  <c r="G92" i="1" s="1"/>
  <c r="F91" i="1"/>
  <c r="E91" i="1"/>
  <c r="D91" i="1"/>
  <c r="G91" i="1" s="1"/>
  <c r="F90" i="1"/>
  <c r="E90" i="1"/>
  <c r="D90" i="1"/>
  <c r="G90" i="1" s="1"/>
  <c r="F89" i="1"/>
  <c r="E89" i="1"/>
  <c r="D89" i="1"/>
  <c r="G89" i="1" s="1"/>
  <c r="F88" i="1"/>
  <c r="E88" i="1"/>
  <c r="D88" i="1"/>
  <c r="G88" i="1" s="1"/>
  <c r="F87" i="1"/>
  <c r="E87" i="1"/>
  <c r="D87" i="1"/>
  <c r="G87" i="1" s="1"/>
  <c r="F86" i="1"/>
  <c r="E86" i="1"/>
  <c r="D86" i="1"/>
  <c r="G86" i="1" s="1"/>
  <c r="F85" i="1"/>
  <c r="E85" i="1"/>
  <c r="D85" i="1"/>
  <c r="G85" i="1" s="1"/>
  <c r="F84" i="1"/>
  <c r="E84" i="1"/>
  <c r="D84" i="1"/>
  <c r="G84" i="1" s="1"/>
  <c r="F83" i="1"/>
  <c r="E83" i="1"/>
  <c r="D83" i="1"/>
  <c r="G83" i="1" s="1"/>
  <c r="F82" i="1"/>
  <c r="E82" i="1"/>
  <c r="D82" i="1"/>
  <c r="G82" i="1" s="1"/>
  <c r="F81" i="1"/>
  <c r="E81" i="1"/>
  <c r="D81" i="1"/>
  <c r="G81" i="1" s="1"/>
  <c r="F80" i="1"/>
  <c r="E80" i="1"/>
  <c r="D80" i="1"/>
  <c r="G80" i="1" s="1"/>
  <c r="F79" i="1"/>
  <c r="E79" i="1"/>
  <c r="D79" i="1"/>
  <c r="G79" i="1" s="1"/>
  <c r="F78" i="1"/>
  <c r="E78" i="1"/>
  <c r="D78" i="1"/>
  <c r="G78" i="1" s="1"/>
  <c r="F77" i="1"/>
  <c r="E77" i="1"/>
  <c r="D77" i="1"/>
  <c r="G77" i="1" s="1"/>
  <c r="G76" i="1"/>
  <c r="F76" i="1"/>
  <c r="E76" i="1"/>
  <c r="D76" i="1"/>
  <c r="F75" i="1"/>
  <c r="E75" i="1"/>
  <c r="D75" i="1"/>
  <c r="G75" i="1" s="1"/>
  <c r="F74" i="1"/>
  <c r="E74" i="1"/>
  <c r="D74" i="1"/>
  <c r="G74" i="1" s="1"/>
  <c r="F73" i="1"/>
  <c r="E73" i="1"/>
  <c r="D73" i="1"/>
  <c r="G73" i="1" s="1"/>
  <c r="F72" i="1"/>
  <c r="E72" i="1"/>
  <c r="D72" i="1"/>
  <c r="G72" i="1" s="1"/>
  <c r="F71" i="1"/>
  <c r="E71" i="1"/>
  <c r="D71" i="1"/>
  <c r="G71" i="1" s="1"/>
  <c r="F70" i="1"/>
  <c r="E70" i="1"/>
  <c r="D70" i="1"/>
  <c r="G70" i="1" s="1"/>
  <c r="R69" i="1"/>
  <c r="R70" i="1" s="1"/>
  <c r="F69" i="1"/>
  <c r="E69" i="1"/>
  <c r="D69" i="1"/>
  <c r="G69" i="1" s="1"/>
  <c r="G68" i="1"/>
  <c r="F68" i="1"/>
  <c r="E68" i="1"/>
  <c r="D68" i="1"/>
  <c r="F67" i="1"/>
  <c r="E67" i="1"/>
  <c r="D67" i="1"/>
  <c r="G67" i="1" s="1"/>
  <c r="G66" i="1"/>
  <c r="F66" i="1"/>
  <c r="E66" i="1"/>
  <c r="D66" i="1"/>
  <c r="F65" i="1"/>
  <c r="E65" i="1"/>
  <c r="D65" i="1"/>
  <c r="G65" i="1" s="1"/>
  <c r="G64" i="1"/>
  <c r="F64" i="1"/>
  <c r="E64" i="1"/>
  <c r="D64" i="1"/>
  <c r="F63" i="1"/>
  <c r="E63" i="1"/>
  <c r="D63" i="1"/>
  <c r="G63" i="1" s="1"/>
  <c r="F62" i="1"/>
  <c r="E62" i="1"/>
  <c r="D62" i="1"/>
  <c r="G62" i="1" s="1"/>
  <c r="F61" i="1"/>
  <c r="E61" i="1"/>
  <c r="D61" i="1"/>
  <c r="G61" i="1" s="1"/>
  <c r="G60" i="1"/>
  <c r="F60" i="1"/>
  <c r="E60" i="1"/>
  <c r="D60" i="1"/>
  <c r="F59" i="1"/>
  <c r="E59" i="1"/>
  <c r="D59" i="1"/>
  <c r="G59" i="1" s="1"/>
  <c r="G58" i="1"/>
  <c r="F58" i="1"/>
  <c r="E58" i="1"/>
  <c r="D58" i="1"/>
  <c r="R57" i="1"/>
  <c r="R58" i="1" s="1"/>
  <c r="F57" i="1"/>
  <c r="E57" i="1"/>
  <c r="D57" i="1"/>
  <c r="G57" i="1" s="1"/>
  <c r="G56" i="1"/>
  <c r="F56" i="1"/>
  <c r="E56" i="1"/>
  <c r="D56" i="1"/>
  <c r="F55" i="1"/>
  <c r="E55" i="1"/>
  <c r="D55" i="1"/>
  <c r="G55" i="1" s="1"/>
  <c r="F54" i="1"/>
  <c r="E54" i="1"/>
  <c r="D54" i="1"/>
  <c r="G54" i="1" s="1"/>
  <c r="F53" i="1"/>
  <c r="E53" i="1"/>
  <c r="D53" i="1"/>
  <c r="G53" i="1" s="1"/>
  <c r="F52" i="1"/>
  <c r="E52" i="1"/>
  <c r="D52" i="1"/>
  <c r="G52" i="1" s="1"/>
  <c r="F51" i="1"/>
  <c r="E51" i="1"/>
  <c r="D51" i="1"/>
  <c r="G51" i="1" s="1"/>
  <c r="F50" i="1"/>
  <c r="E50" i="1"/>
  <c r="D50" i="1"/>
  <c r="G50" i="1" s="1"/>
  <c r="F49" i="1"/>
  <c r="E49" i="1"/>
  <c r="D49" i="1"/>
  <c r="G49" i="1" s="1"/>
  <c r="F48" i="1"/>
  <c r="E48" i="1"/>
  <c r="D48" i="1"/>
  <c r="G48" i="1" s="1"/>
  <c r="F47" i="1"/>
  <c r="E47" i="1"/>
  <c r="D47" i="1"/>
  <c r="G47" i="1" s="1"/>
  <c r="G46" i="1"/>
  <c r="F46" i="1"/>
  <c r="E46" i="1"/>
  <c r="D46" i="1"/>
  <c r="R45" i="1"/>
  <c r="F45" i="1"/>
  <c r="E45" i="1"/>
  <c r="D45" i="1"/>
  <c r="G45" i="1" s="1"/>
  <c r="F44" i="1"/>
  <c r="E44" i="1"/>
  <c r="D44" i="1"/>
  <c r="G44" i="1" s="1"/>
  <c r="G43" i="1"/>
  <c r="F43" i="1"/>
  <c r="E43" i="1"/>
  <c r="D43" i="1"/>
  <c r="F42" i="1"/>
  <c r="E42" i="1"/>
  <c r="D42" i="1"/>
  <c r="G42" i="1" s="1"/>
  <c r="G41" i="1"/>
  <c r="F41" i="1"/>
  <c r="E41" i="1"/>
  <c r="D41" i="1"/>
  <c r="F40" i="1"/>
  <c r="E40" i="1"/>
  <c r="D40" i="1"/>
  <c r="G40" i="1" s="1"/>
  <c r="F39" i="1"/>
  <c r="E39" i="1"/>
  <c r="D39" i="1"/>
  <c r="G39" i="1" s="1"/>
  <c r="F38" i="1"/>
  <c r="E38" i="1"/>
  <c r="D38" i="1"/>
  <c r="G38" i="1" s="1"/>
  <c r="V37" i="1"/>
  <c r="F37" i="1"/>
  <c r="E37" i="1"/>
  <c r="D37" i="1"/>
  <c r="G37" i="1" s="1"/>
  <c r="G36" i="1"/>
  <c r="F36" i="1"/>
  <c r="E36" i="1"/>
  <c r="D36" i="1"/>
  <c r="G35" i="1"/>
  <c r="F35" i="1"/>
  <c r="E35" i="1"/>
  <c r="D35" i="1"/>
  <c r="G34" i="1"/>
  <c r="F34" i="1"/>
  <c r="E34" i="1"/>
  <c r="D34" i="1"/>
  <c r="V33" i="1"/>
  <c r="V34" i="1" s="1"/>
  <c r="V35" i="1" s="1"/>
  <c r="R33" i="1"/>
  <c r="F33" i="1"/>
  <c r="E33" i="1"/>
  <c r="D33" i="1"/>
  <c r="G33" i="1" s="1"/>
  <c r="F32" i="1"/>
  <c r="E32" i="1"/>
  <c r="D32" i="1"/>
  <c r="G32" i="1" s="1"/>
  <c r="F31" i="1"/>
  <c r="E31" i="1"/>
  <c r="D31" i="1"/>
  <c r="G31" i="1" s="1"/>
  <c r="G30" i="1"/>
  <c r="F30" i="1"/>
  <c r="E30" i="1"/>
  <c r="D30" i="1"/>
  <c r="V29" i="1"/>
  <c r="V30" i="1" s="1"/>
  <c r="V31" i="1" s="1"/>
  <c r="G29" i="1"/>
  <c r="F29" i="1"/>
  <c r="E29" i="1"/>
  <c r="D29" i="1"/>
  <c r="F28" i="1"/>
  <c r="E28" i="1"/>
  <c r="D28" i="1"/>
  <c r="G28" i="1" s="1"/>
  <c r="F27" i="1"/>
  <c r="E27" i="1"/>
  <c r="D27" i="1"/>
  <c r="G27" i="1" s="1"/>
  <c r="F26" i="1"/>
  <c r="E26" i="1"/>
  <c r="D26" i="1"/>
  <c r="G26" i="1" s="1"/>
  <c r="V25" i="1"/>
  <c r="F25" i="1"/>
  <c r="E25" i="1"/>
  <c r="D25" i="1"/>
  <c r="G25" i="1" s="1"/>
  <c r="F24" i="1"/>
  <c r="E24" i="1"/>
  <c r="D24" i="1"/>
  <c r="G24" i="1" s="1"/>
  <c r="R23" i="1"/>
  <c r="F23" i="1"/>
  <c r="E23" i="1"/>
  <c r="D23" i="1"/>
  <c r="G23" i="1" s="1"/>
  <c r="F22" i="1"/>
  <c r="E22" i="1"/>
  <c r="D22" i="1"/>
  <c r="G22" i="1" s="1"/>
  <c r="Y21" i="1"/>
  <c r="Y22" i="1" s="1"/>
  <c r="Y23" i="1" s="1"/>
  <c r="V21" i="1"/>
  <c r="V22" i="1" s="1"/>
  <c r="R21" i="1"/>
  <c r="R22" i="1" s="1"/>
  <c r="G21" i="1"/>
  <c r="F21" i="1"/>
  <c r="E21" i="1"/>
  <c r="D21" i="1"/>
  <c r="G20" i="1"/>
  <c r="F20" i="1"/>
  <c r="S21" i="1" s="1"/>
  <c r="E20" i="1"/>
  <c r="D20" i="1"/>
  <c r="G242" i="1" l="1"/>
  <c r="G258" i="1"/>
  <c r="W34" i="1"/>
  <c r="W35" i="1"/>
  <c r="G238" i="1"/>
  <c r="G254" i="1"/>
  <c r="G246" i="1"/>
  <c r="G248" i="1"/>
  <c r="W29" i="1"/>
  <c r="Z22" i="1"/>
  <c r="V23" i="1"/>
  <c r="W23" i="1" s="1"/>
  <c r="W22" i="1"/>
  <c r="W31" i="1"/>
  <c r="W20" i="1"/>
  <c r="K22" i="1"/>
  <c r="S33" i="1"/>
  <c r="R71" i="1"/>
  <c r="S70" i="1"/>
  <c r="W36" i="1"/>
  <c r="W24" i="1"/>
  <c r="K23" i="1"/>
  <c r="K24" i="1"/>
  <c r="W25" i="1"/>
  <c r="S44" i="1"/>
  <c r="G232" i="1"/>
  <c r="E260" i="1"/>
  <c r="S56" i="1"/>
  <c r="S32" i="1"/>
  <c r="S68" i="1"/>
  <c r="K20" i="1"/>
  <c r="K21" i="1"/>
  <c r="S23" i="1"/>
  <c r="R24" i="1"/>
  <c r="W33" i="1"/>
  <c r="R46" i="1"/>
  <c r="S45" i="1"/>
  <c r="V319" i="1"/>
  <c r="W30" i="1"/>
  <c r="S58" i="1"/>
  <c r="Z20" i="1"/>
  <c r="W21" i="1"/>
  <c r="S22" i="1"/>
  <c r="Z23" i="1"/>
  <c r="W37" i="1"/>
  <c r="S57" i="1"/>
  <c r="R59" i="1"/>
  <c r="V318" i="1"/>
  <c r="S20" i="1"/>
  <c r="Z21" i="1"/>
  <c r="V26" i="1"/>
  <c r="W28" i="1"/>
  <c r="W32" i="1"/>
  <c r="R34" i="1"/>
  <c r="S69" i="1"/>
  <c r="G233" i="1"/>
  <c r="G241" i="1"/>
  <c r="G249" i="1"/>
  <c r="G257" i="1"/>
  <c r="T320" i="1"/>
  <c r="V320" i="1" s="1"/>
  <c r="V38" i="1"/>
  <c r="S46" i="1" l="1"/>
  <c r="R47" i="1"/>
  <c r="W38" i="1"/>
  <c r="V39" i="1"/>
  <c r="W39" i="1" s="1"/>
  <c r="W26" i="1"/>
  <c r="V27" i="1"/>
  <c r="W27" i="1" s="1"/>
  <c r="R60" i="1"/>
  <c r="S59" i="1"/>
  <c r="S34" i="1"/>
  <c r="R35" i="1"/>
  <c r="R25" i="1"/>
  <c r="S24" i="1"/>
  <c r="E261" i="1"/>
  <c r="R72" i="1"/>
  <c r="S71" i="1"/>
  <c r="S25" i="1" l="1"/>
  <c r="R26" i="1"/>
  <c r="S60" i="1"/>
  <c r="R61" i="1"/>
  <c r="R73" i="1"/>
  <c r="S72" i="1"/>
  <c r="S35" i="1"/>
  <c r="R36" i="1"/>
  <c r="R48" i="1"/>
  <c r="S47" i="1"/>
  <c r="R27" i="1" l="1"/>
  <c r="S26" i="1"/>
  <c r="S36" i="1"/>
  <c r="R37" i="1"/>
  <c r="R62" i="1"/>
  <c r="S61" i="1"/>
  <c r="S48" i="1"/>
  <c r="R49" i="1"/>
  <c r="S73" i="1"/>
  <c r="R74" i="1"/>
  <c r="R50" i="1" l="1"/>
  <c r="S49" i="1"/>
  <c r="R38" i="1"/>
  <c r="S37" i="1"/>
  <c r="R75" i="1"/>
  <c r="S74" i="1"/>
  <c r="S62" i="1"/>
  <c r="R63" i="1"/>
  <c r="R28" i="1"/>
  <c r="S27" i="1"/>
  <c r="R64" i="1" l="1"/>
  <c r="S63" i="1"/>
  <c r="R39" i="1"/>
  <c r="S38" i="1"/>
  <c r="R29" i="1"/>
  <c r="S28" i="1"/>
  <c r="R76" i="1"/>
  <c r="S75" i="1"/>
  <c r="S50" i="1"/>
  <c r="R51" i="1"/>
  <c r="R77" i="1" l="1"/>
  <c r="S76" i="1"/>
  <c r="R40" i="1"/>
  <c r="S39" i="1"/>
  <c r="R52" i="1"/>
  <c r="S51" i="1"/>
  <c r="R30" i="1"/>
  <c r="S29" i="1"/>
  <c r="S64" i="1"/>
  <c r="R65" i="1"/>
  <c r="R31" i="1" l="1"/>
  <c r="S31" i="1" s="1"/>
  <c r="S30" i="1"/>
  <c r="R41" i="1"/>
  <c r="S40" i="1"/>
  <c r="R66" i="1"/>
  <c r="S65" i="1"/>
  <c r="R53" i="1"/>
  <c r="S52" i="1"/>
  <c r="S77" i="1"/>
  <c r="R78" i="1"/>
  <c r="R54" i="1" l="1"/>
  <c r="S53" i="1"/>
  <c r="R79" i="1"/>
  <c r="S79" i="1" s="1"/>
  <c r="S78" i="1"/>
  <c r="S41" i="1"/>
  <c r="R42" i="1"/>
  <c r="S66" i="1"/>
  <c r="R67" i="1"/>
  <c r="S67" i="1" s="1"/>
  <c r="R43" i="1" l="1"/>
  <c r="S43" i="1" s="1"/>
  <c r="S42" i="1"/>
  <c r="S54" i="1"/>
  <c r="R55" i="1"/>
  <c r="S55" i="1" s="1"/>
</calcChain>
</file>

<file path=xl/sharedStrings.xml><?xml version="1.0" encoding="utf-8"?>
<sst xmlns="http://schemas.openxmlformats.org/spreadsheetml/2006/main" count="303" uniqueCount="261">
  <si>
    <t>Date Functions</t>
  </si>
  <si>
    <t>Date functions are useful for a variety of tasks such as building templates and performing calculations based in time.</t>
  </si>
  <si>
    <t>YEAR / MONTH / DAY</t>
  </si>
  <si>
    <t>YEAR extracts the year from a date.</t>
  </si>
  <si>
    <t>Syntax: =YEAR(number)</t>
  </si>
  <si>
    <t>MONTH extracts the month from a date, returning a 1 through 12.</t>
  </si>
  <si>
    <t>Syntax: =MONTH(number)</t>
  </si>
  <si>
    <t>DAY extracts the day from a date, returning a 1 through 31.</t>
  </si>
  <si>
    <t>Syntax: =DAY(number)</t>
  </si>
  <si>
    <t>USE CASE EXAMPLE 1: Separate the dates into days, months, and years. Given the various dates, calculate the total candy bars produced by year.</t>
  </si>
  <si>
    <t>TAKE IT TO THE NEXT LEVEL: Now calculate production by year and month, year and quarter, and by quarter only.</t>
  </si>
  <si>
    <t>Production</t>
  </si>
  <si>
    <t>Date</t>
  </si>
  <si>
    <t>Month</t>
  </si>
  <si>
    <t>Day</t>
  </si>
  <si>
    <t>Year</t>
  </si>
  <si>
    <t>Quarter</t>
  </si>
  <si>
    <t>Units</t>
  </si>
  <si>
    <t>2/28/2019</t>
  </si>
  <si>
    <t>8/12/2019</t>
  </si>
  <si>
    <t>8/7/2022</t>
  </si>
  <si>
    <t>12/20/2019</t>
  </si>
  <si>
    <t>1/22/2020</t>
  </si>
  <si>
    <t>1/10/2021</t>
  </si>
  <si>
    <t>2/24/2019</t>
  </si>
  <si>
    <t>2/17/2019</t>
  </si>
  <si>
    <t>3/2/2020</t>
  </si>
  <si>
    <t>12/29/2020</t>
  </si>
  <si>
    <t>4/28/2022</t>
  </si>
  <si>
    <t>11/19/2018</t>
  </si>
  <si>
    <t>10/7/2018</t>
  </si>
  <si>
    <t>3/26/2018</t>
  </si>
  <si>
    <t>9/8/2022</t>
  </si>
  <si>
    <t>4/23/2020</t>
  </si>
  <si>
    <t>4/16/2018</t>
  </si>
  <si>
    <t>6/17/2021</t>
  </si>
  <si>
    <t>8/2/2021</t>
  </si>
  <si>
    <t>12/13/2020</t>
  </si>
  <si>
    <t>12/28/2021</t>
  </si>
  <si>
    <t>11/1/2021</t>
  </si>
  <si>
    <t>1/25/2018</t>
  </si>
  <si>
    <t>12/25/2021</t>
  </si>
  <si>
    <t>3/8/2019</t>
  </si>
  <si>
    <t>6/1/2022</t>
  </si>
  <si>
    <t>7/14/2022</t>
  </si>
  <si>
    <t>6/12/2018</t>
  </si>
  <si>
    <t>7/28/2021</t>
  </si>
  <si>
    <t>3/1/2022</t>
  </si>
  <si>
    <t>9/21/2019</t>
  </si>
  <si>
    <t>2/20/2020</t>
  </si>
  <si>
    <t>3/6/2019</t>
  </si>
  <si>
    <t>3/13/2019</t>
  </si>
  <si>
    <t>1/14/2022</t>
  </si>
  <si>
    <t>12/9/2021</t>
  </si>
  <si>
    <t>10/10/2022</t>
  </si>
  <si>
    <t>8/26/2022</t>
  </si>
  <si>
    <t>2/19/2018</t>
  </si>
  <si>
    <t>7/2/2022</t>
  </si>
  <si>
    <t>3/18/2019</t>
  </si>
  <si>
    <t>2/3/2018</t>
  </si>
  <si>
    <t>9/2/2019</t>
  </si>
  <si>
    <t>2/2/2022</t>
  </si>
  <si>
    <t>5/30/2020</t>
  </si>
  <si>
    <t>6/4/2020</t>
  </si>
  <si>
    <t>10/14/2020</t>
  </si>
  <si>
    <t>11/23/2018</t>
  </si>
  <si>
    <t>1/29/2019</t>
  </si>
  <si>
    <t>5/30/2022</t>
  </si>
  <si>
    <t>6/14/2018</t>
  </si>
  <si>
    <t>10/6/2019</t>
  </si>
  <si>
    <t>7/9/2018</t>
  </si>
  <si>
    <t>2/7/2021</t>
  </si>
  <si>
    <t>12/28/2022</t>
  </si>
  <si>
    <t>2/9/2022</t>
  </si>
  <si>
    <t>5/1/2019</t>
  </si>
  <si>
    <t>6/16/2019</t>
  </si>
  <si>
    <t>4/29/2019</t>
  </si>
  <si>
    <t>2/17/2018</t>
  </si>
  <si>
    <t>7/29/2021</t>
  </si>
  <si>
    <t>10/3/2018</t>
  </si>
  <si>
    <t>5/2/2021</t>
  </si>
  <si>
    <t>12/28/2019</t>
  </si>
  <si>
    <t>3/14/2021</t>
  </si>
  <si>
    <t>6/27/2019</t>
  </si>
  <si>
    <t>8/29/2020</t>
  </si>
  <si>
    <t>9/9/2019</t>
  </si>
  <si>
    <t>1/18/2022</t>
  </si>
  <si>
    <t>9/12/2020</t>
  </si>
  <si>
    <t>7/13/2020</t>
  </si>
  <si>
    <t>6/2/2018</t>
  </si>
  <si>
    <t>8/1/2018</t>
  </si>
  <si>
    <t>2/11/2018</t>
  </si>
  <si>
    <t>7/30/2018</t>
  </si>
  <si>
    <t>3/8/2020</t>
  </si>
  <si>
    <t>9/28/2018</t>
  </si>
  <si>
    <t>5/26/2018</t>
  </si>
  <si>
    <t>3/29/2022</t>
  </si>
  <si>
    <t>10/1/2020</t>
  </si>
  <si>
    <t>10/8/2019</t>
  </si>
  <si>
    <t>4/1/2021</t>
  </si>
  <si>
    <t>6/30/2021</t>
  </si>
  <si>
    <t>9/8/2018</t>
  </si>
  <si>
    <t>5/8/2020</t>
  </si>
  <si>
    <t>8/26/2019</t>
  </si>
  <si>
    <t>10/9/2021</t>
  </si>
  <si>
    <t>3/7/2022</t>
  </si>
  <si>
    <t>1/28/2020</t>
  </si>
  <si>
    <t>4/29/2018</t>
  </si>
  <si>
    <t>4/18/2022</t>
  </si>
  <si>
    <t>6/21/2020</t>
  </si>
  <si>
    <t>7/28/2022</t>
  </si>
  <si>
    <t>12/2/2021</t>
  </si>
  <si>
    <t>2/23/2020</t>
  </si>
  <si>
    <t>9/28/2019</t>
  </si>
  <si>
    <t>4/14/2018</t>
  </si>
  <si>
    <t>8/23/2022</t>
  </si>
  <si>
    <t>4/28/2020</t>
  </si>
  <si>
    <t>3/30/2022</t>
  </si>
  <si>
    <t>12/21/2022</t>
  </si>
  <si>
    <t>3/16/2020</t>
  </si>
  <si>
    <t>7/22/2021</t>
  </si>
  <si>
    <t>11/12/2020</t>
  </si>
  <si>
    <t>6/18/2022</t>
  </si>
  <si>
    <t>6/23/2018</t>
  </si>
  <si>
    <t>4/19/2020</t>
  </si>
  <si>
    <t>12/3/2021</t>
  </si>
  <si>
    <t>3/29/2019</t>
  </si>
  <si>
    <t>9/2/2021</t>
  </si>
  <si>
    <t>1/2/2022</t>
  </si>
  <si>
    <t>3/25/2022</t>
  </si>
  <si>
    <t>7/6/2018</t>
  </si>
  <si>
    <t>7/10/2021</t>
  </si>
  <si>
    <t>8/18/2019</t>
  </si>
  <si>
    <t>9/19/2022</t>
  </si>
  <si>
    <t>12/14/2022</t>
  </si>
  <si>
    <t>9/6/2018</t>
  </si>
  <si>
    <t>4/11/2018</t>
  </si>
  <si>
    <t>9/2/2020</t>
  </si>
  <si>
    <t>7/20/2019</t>
  </si>
  <si>
    <t>9/22/2021</t>
  </si>
  <si>
    <t>1/22/2018</t>
  </si>
  <si>
    <t>9/17/2019</t>
  </si>
  <si>
    <t>5/27/2019</t>
  </si>
  <si>
    <t>7/18/2018</t>
  </si>
  <si>
    <t>6/27/2018</t>
  </si>
  <si>
    <t>1/21/2021</t>
  </si>
  <si>
    <t>3/26/2022</t>
  </si>
  <si>
    <t>2/6/2020</t>
  </si>
  <si>
    <t>12/5/2021</t>
  </si>
  <si>
    <t>5/7/2019</t>
  </si>
  <si>
    <t>3/6/2021</t>
  </si>
  <si>
    <t>5/9/2019</t>
  </si>
  <si>
    <t>8/30/2020</t>
  </si>
  <si>
    <t>3/28/2019</t>
  </si>
  <si>
    <t>11/23/2021</t>
  </si>
  <si>
    <t>12/5/2022</t>
  </si>
  <si>
    <t>3/21/2020</t>
  </si>
  <si>
    <t>10/2/2019</t>
  </si>
  <si>
    <t>9/13/2022</t>
  </si>
  <si>
    <t>10/23/2020</t>
  </si>
  <si>
    <t>12/10/2018</t>
  </si>
  <si>
    <t>7/16/2018</t>
  </si>
  <si>
    <t>5/19/2020</t>
  </si>
  <si>
    <t>4/8/2021</t>
  </si>
  <si>
    <t>11/2/2020</t>
  </si>
  <si>
    <t>10/13/2021</t>
  </si>
  <si>
    <t>6/21/2021</t>
  </si>
  <si>
    <t>8/22/2020</t>
  </si>
  <si>
    <t>7/24/2019</t>
  </si>
  <si>
    <t>5/10/2020</t>
  </si>
  <si>
    <t>8/24/2018</t>
  </si>
  <si>
    <t>9/13/2021</t>
  </si>
  <si>
    <t>11/7/2019</t>
  </si>
  <si>
    <t>12/26/2021</t>
  </si>
  <si>
    <t>2/5/2022</t>
  </si>
  <si>
    <t>10/8/2022</t>
  </si>
  <si>
    <t>4/7/2019</t>
  </si>
  <si>
    <t>5/16/2021</t>
  </si>
  <si>
    <t>9/9/2020</t>
  </si>
  <si>
    <t>2/25/2018</t>
  </si>
  <si>
    <t>5/24/2018</t>
  </si>
  <si>
    <t>4/29/2022</t>
  </si>
  <si>
    <t>9/24/2019</t>
  </si>
  <si>
    <t>9/19/2018</t>
  </si>
  <si>
    <t>7/29/2019</t>
  </si>
  <si>
    <t>12/10/2021</t>
  </si>
  <si>
    <t>8/13/2020</t>
  </si>
  <si>
    <t>11/12/2022</t>
  </si>
  <si>
    <t>7/4/2021</t>
  </si>
  <si>
    <t>2/1/2018</t>
  </si>
  <si>
    <t>4/1/2020</t>
  </si>
  <si>
    <t>10/24/2019</t>
  </si>
  <si>
    <t>9/20/2018</t>
  </si>
  <si>
    <t>5/2/2019</t>
  </si>
  <si>
    <t>12/6/2020</t>
  </si>
  <si>
    <t>3/13/2022</t>
  </si>
  <si>
    <t>8/27/2020</t>
  </si>
  <si>
    <t>4/22/2020</t>
  </si>
  <si>
    <t>8/28/2019</t>
  </si>
  <si>
    <t>6/29/2018</t>
  </si>
  <si>
    <t>1/6/2021</t>
  </si>
  <si>
    <t>9/5/2021</t>
  </si>
  <si>
    <t>1/16/2018</t>
  </si>
  <si>
    <t>2/8/2021</t>
  </si>
  <si>
    <t>5/25/2022</t>
  </si>
  <si>
    <t>9/16/2020</t>
  </si>
  <si>
    <t>EOMONTH</t>
  </si>
  <si>
    <t>EOMONTH rounds a date to the end of the month before or after a specified number of months.</t>
  </si>
  <si>
    <t>Syntax: =EOMONTH(start date, months)</t>
  </si>
  <si>
    <t>USE CASE EXAMPLE 1: Credit card holders pay their bill on the last day of the month. Credit card companies want to calculate the days sales outstanding (DSO), measuring the time they provide credit to the customer. But they are also interested in the weighted days sales outstanding (WDSO), which provides a more accurate picture of a cardholder's behavior by weighting how many days a sale is outstanding to how small or large the purchase is. Calculate DSO using EOMONTH to see the DSO and WDSO calculations.</t>
  </si>
  <si>
    <t>Amount</t>
  </si>
  <si>
    <t>DSO</t>
  </si>
  <si>
    <t>Weight</t>
  </si>
  <si>
    <t>WDSO</t>
  </si>
  <si>
    <t>USE CASE EXAMPLE 2: A warehouse receives orders throughout the month, but ships all orders on the last day of the month. Shipping times then vary based on the product ID number. Calculate the shipping date using EOMONTH.</t>
  </si>
  <si>
    <t>Time</t>
  </si>
  <si>
    <t>ID</t>
  </si>
  <si>
    <t>in Months</t>
  </si>
  <si>
    <t>Ship Date</t>
  </si>
  <si>
    <t>NOW</t>
  </si>
  <si>
    <t>NOW returns the current date and time.</t>
  </si>
  <si>
    <t>Syntax: =NOW()</t>
  </si>
  <si>
    <t>USE CASE EXAMPLE 1: When working in a file, it is common to use the NOW function to provide a timestamp. This allows users of a printed copy to know when the file was last updated. Use NOW to complete this action.</t>
  </si>
  <si>
    <t>Company Name:</t>
  </si>
  <si>
    <t>Yummy Gummy Bears, Inc.</t>
  </si>
  <si>
    <t>File Name:</t>
  </si>
  <si>
    <t>YGB_AR_v23</t>
  </si>
  <si>
    <t>Date:</t>
  </si>
  <si>
    <t>Time:</t>
  </si>
  <si>
    <t>DATE</t>
  </si>
  <si>
    <t>DATE returns a date based on a specified year, month and day.</t>
  </si>
  <si>
    <t>Syntax: =DATE(year, month, day)</t>
  </si>
  <si>
    <t>USE CASE EXAMPLE 1: Swimming pool cleaning services at Zippy Cleaning Service are billed on the 15th of the month following the cleaning service. Use DATE and EOMONTH to show the billing date for each cleaning service.</t>
  </si>
  <si>
    <t>TAKE IT TO THE NEXT LEVEL: The accounts receivable department wants to understand how much revenue will be billed in each month. Use SUMIFS and MONTH to calculate the revenue per month.</t>
  </si>
  <si>
    <t>Bill date</t>
  </si>
  <si>
    <t>Month #</t>
  </si>
  <si>
    <t>Sales</t>
  </si>
  <si>
    <t>February</t>
  </si>
  <si>
    <t>March</t>
  </si>
  <si>
    <t>April</t>
  </si>
  <si>
    <t>USE CASE EXAMPLE 2: Court cases for traffic tickets are scheduled on the 10th of the month following the violation. If found guilty, the fines are due 45 days after the court date. Use DATE to calculate the dates for each defendant's court date, and then calculate the payment due date.</t>
  </si>
  <si>
    <t>Ticket</t>
  </si>
  <si>
    <t>Court</t>
  </si>
  <si>
    <t>Payment</t>
  </si>
  <si>
    <t>Name</t>
  </si>
  <si>
    <t>Due</t>
  </si>
  <si>
    <t>Kermit</t>
  </si>
  <si>
    <t>Miss Piggy</t>
  </si>
  <si>
    <t>Gonzo</t>
  </si>
  <si>
    <t>Animal</t>
  </si>
  <si>
    <t>Fozzie Bear</t>
  </si>
  <si>
    <t>Walter</t>
  </si>
  <si>
    <t>Beaker</t>
  </si>
  <si>
    <t>Swedish Chef</t>
  </si>
  <si>
    <t>Sam Eagle</t>
  </si>
  <si>
    <t>Uncle Deadly</t>
  </si>
  <si>
    <t>Scooter</t>
  </si>
  <si>
    <t>Janice</t>
  </si>
  <si>
    <t>Sweeturms</t>
  </si>
  <si>
    <t>Rowlf the Dog</t>
  </si>
  <si>
    <t>Advanced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</si>
</sst>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yyyy&quot;H&quot;"/>
    <numFmt numFmtId="165" formatCode="#,##0_);\(#,##0\);&quot;--&quot;_);@_)"/>
    <numFmt numFmtId="166" formatCode="###0_);[Red]\(#,##0\)"/>
    <numFmt numFmtId="167" formatCode="m/d;@"/>
    <numFmt numFmtId="168" formatCode="&quot;$&quot;#,##0.00_);\(&quot;$&quot;#,##0.00\);&quot;--&quot;_);@_)"/>
    <numFmt numFmtId="169" formatCode="#,##0.000_);\(#,##0.000\);&quot;--&quot;_);@_)"/>
    <numFmt numFmtId="170" formatCode="#,##0.00_);\(#,##0.00\);&quot;--&quot;_);@_)"/>
    <numFmt numFmtId="171" formatCode="#,##0.0_);\(#,##0.0\);&quot;--&quot;_);@_)"/>
    <numFmt numFmtId="172" formatCode="m/d/yy;@"/>
    <numFmt numFmtId="173" formatCode="&quot;$&quot;#,##0_);\(&quot;$&quot;#,##0\);&quot;--&quot;_);@_)"/>
  </numFmts>
  <fonts count="12"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b/>
      <sz val="13"/>
      <color theme="0"/>
      <name val="Arial"/>
      <family val="2"/>
    </font>
    <font>
      <sz val="10"/>
      <color theme="1"/>
      <name val="Arial"/>
      <family val="2"/>
    </font>
    <font>
      <b/>
      <sz val="10"/>
      <color theme="1"/>
      <name val="Arial"/>
      <family val="2"/>
    </font>
    <font>
      <sz val="10"/>
      <color rgb="FFFF0000"/>
      <name val="Arial"/>
      <family val="2"/>
    </font>
    <font>
      <b/>
      <sz val="10"/>
      <color theme="0"/>
      <name val="Arial"/>
      <family val="2"/>
    </font>
    <font>
      <sz val="10"/>
      <color theme="0"/>
      <name val="Arial"/>
      <family val="2"/>
    </font>
    <font>
      <sz val="10"/>
      <name val="Arial"/>
      <family val="2"/>
    </font>
    <font>
      <sz val="10"/>
      <color rgb="FF3333FF"/>
      <name val="Arial"/>
      <family val="2"/>
    </font>
  </fonts>
  <fills count="6">
    <fill>
      <patternFill patternType="none"/>
    </fill>
    <fill>
      <patternFill patternType="gray125"/>
    </fill>
    <fill>
      <patternFill patternType="solid">
        <fgColor rgb="FF1E196A"/>
        <bgColor indexed="64"/>
      </patternFill>
    </fill>
    <fill>
      <patternFill patternType="solid">
        <fgColor theme="2"/>
        <bgColor indexed="64"/>
      </patternFill>
    </fill>
    <fill>
      <patternFill patternType="solid">
        <fgColor theme="4" tint="0.79998168889431442"/>
        <bgColor indexed="64"/>
      </patternFill>
    </fill>
    <fill>
      <patternFill patternType="solid">
        <fgColor rgb="FFFFF2CC"/>
        <bgColor indexed="64"/>
      </patternFill>
    </fill>
  </fills>
  <borders count="24">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s>
  <cellStyleXfs count="2">
    <xf numFmtId="0" fontId="0" fillId="0" borderId="0"/>
    <xf numFmtId="0" fontId="1" fillId="0" borderId="0"/>
  </cellStyleXfs>
  <cellXfs count="68">
    <xf numFmtId="0" fontId="0" fillId="0" borderId="0" xfId="0"/>
    <xf numFmtId="0" fontId="2" fillId="2" borderId="0" xfId="1" applyFont="1" applyFill="1"/>
    <xf numFmtId="0" fontId="3" fillId="0" borderId="0" xfId="0" applyFont="1"/>
    <xf numFmtId="164" fontId="4" fillId="2" borderId="0" xfId="1" applyNumberFormat="1" applyFont="1" applyFill="1" applyAlignment="1">
      <alignment horizontal="left"/>
    </xf>
    <xf numFmtId="0" fontId="5" fillId="0" borderId="0" xfId="0" applyFont="1"/>
    <xf numFmtId="0" fontId="6" fillId="3" borderId="0" xfId="0" applyFont="1" applyFill="1"/>
    <xf numFmtId="0" fontId="5" fillId="3" borderId="0" xfId="0" applyFont="1" applyFill="1"/>
    <xf numFmtId="0" fontId="6" fillId="3" borderId="0" xfId="0" quotePrefix="1" applyFont="1" applyFill="1"/>
    <xf numFmtId="0" fontId="5" fillId="4" borderId="0" xfId="0" applyFont="1" applyFill="1"/>
    <xf numFmtId="0" fontId="7" fillId="0" borderId="0" xfId="0" applyFont="1"/>
    <xf numFmtId="0" fontId="8" fillId="2" borderId="1" xfId="0" applyFont="1" applyFill="1" applyBorder="1" applyAlignment="1">
      <alignment horizontal="centerContinuous"/>
    </xf>
    <xf numFmtId="0" fontId="8" fillId="2" borderId="2" xfId="0" applyFont="1" applyFill="1" applyBorder="1" applyAlignment="1">
      <alignment horizontal="centerContinuous"/>
    </xf>
    <xf numFmtId="0" fontId="8" fillId="2" borderId="3" xfId="0" applyFont="1" applyFill="1" applyBorder="1" applyAlignment="1">
      <alignment horizontal="centerContinuous"/>
    </xf>
    <xf numFmtId="0" fontId="9" fillId="0" borderId="0" xfId="0" applyFont="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0" borderId="0" xfId="0" applyFont="1" applyAlignment="1">
      <alignment horizontal="center"/>
    </xf>
    <xf numFmtId="165" fontId="10" fillId="0" borderId="0" xfId="0" applyNumberFormat="1" applyFont="1" applyAlignment="1">
      <alignment horizontal="right"/>
    </xf>
    <xf numFmtId="37" fontId="5" fillId="5" borderId="6" xfId="0" applyNumberFormat="1" applyFont="1" applyFill="1" applyBorder="1"/>
    <xf numFmtId="37" fontId="5" fillId="5" borderId="7" xfId="0" applyNumberFormat="1" applyFont="1" applyFill="1" applyBorder="1"/>
    <xf numFmtId="166" fontId="5" fillId="5" borderId="8" xfId="0" applyNumberFormat="1" applyFont="1" applyFill="1" applyBorder="1"/>
    <xf numFmtId="37" fontId="5" fillId="0" borderId="0" xfId="0" applyNumberFormat="1" applyFont="1"/>
    <xf numFmtId="165" fontId="11" fillId="0" borderId="0" xfId="0" applyNumberFormat="1" applyFont="1"/>
    <xf numFmtId="166" fontId="5" fillId="0" borderId="0" xfId="0" applyNumberFormat="1" applyFont="1"/>
    <xf numFmtId="165" fontId="10" fillId="5" borderId="7" xfId="0" applyNumberFormat="1" applyFont="1" applyFill="1" applyBorder="1"/>
    <xf numFmtId="165" fontId="5" fillId="5" borderId="7" xfId="0" applyNumberFormat="1" applyFont="1" applyFill="1" applyBorder="1"/>
    <xf numFmtId="37" fontId="5" fillId="5" borderId="9" xfId="0" applyNumberFormat="1" applyFont="1" applyFill="1" applyBorder="1"/>
    <xf numFmtId="37" fontId="5" fillId="5" borderId="10" xfId="0" applyNumberFormat="1" applyFont="1" applyFill="1" applyBorder="1"/>
    <xf numFmtId="166" fontId="5" fillId="5" borderId="11" xfId="0" applyNumberFormat="1" applyFont="1" applyFill="1" applyBorder="1"/>
    <xf numFmtId="165" fontId="10" fillId="5" borderId="10" xfId="0" applyNumberFormat="1" applyFont="1" applyFill="1" applyBorder="1"/>
    <xf numFmtId="165" fontId="5" fillId="5" borderId="10" xfId="0" applyNumberFormat="1" applyFont="1" applyFill="1" applyBorder="1"/>
    <xf numFmtId="165" fontId="5" fillId="5" borderId="12" xfId="0" applyNumberFormat="1" applyFont="1" applyFill="1" applyBorder="1"/>
    <xf numFmtId="165" fontId="10" fillId="5" borderId="12" xfId="0" applyNumberFormat="1" applyFont="1" applyFill="1" applyBorder="1"/>
    <xf numFmtId="37" fontId="5" fillId="5" borderId="13" xfId="0" applyNumberFormat="1" applyFont="1" applyFill="1" applyBorder="1"/>
    <xf numFmtId="37" fontId="5" fillId="5" borderId="12" xfId="0" applyNumberFormat="1" applyFont="1" applyFill="1" applyBorder="1"/>
    <xf numFmtId="166" fontId="5" fillId="5" borderId="14" xfId="0" applyNumberFormat="1" applyFont="1" applyFill="1" applyBorder="1"/>
    <xf numFmtId="167" fontId="5" fillId="0" borderId="0" xfId="0" applyNumberFormat="1" applyFont="1"/>
    <xf numFmtId="0" fontId="8" fillId="2" borderId="15" xfId="0" applyFont="1" applyFill="1" applyBorder="1" applyAlignment="1">
      <alignment horizontal="centerContinuous"/>
    </xf>
    <xf numFmtId="168" fontId="10" fillId="0" borderId="0" xfId="0" applyNumberFormat="1" applyFont="1"/>
    <xf numFmtId="169" fontId="5" fillId="0" borderId="0" xfId="0" applyNumberFormat="1" applyFont="1"/>
    <xf numFmtId="170" fontId="10" fillId="0" borderId="0" xfId="0" applyNumberFormat="1" applyFont="1"/>
    <xf numFmtId="167" fontId="6" fillId="0" borderId="6" xfId="0" applyNumberFormat="1" applyFont="1" applyBorder="1"/>
    <xf numFmtId="0" fontId="6" fillId="0" borderId="16" xfId="0" applyFont="1" applyBorder="1"/>
    <xf numFmtId="171" fontId="6" fillId="0" borderId="8" xfId="0" applyNumberFormat="1" applyFont="1" applyBorder="1"/>
    <xf numFmtId="167" fontId="6" fillId="0" borderId="13" xfId="0" applyNumberFormat="1" applyFont="1" applyBorder="1"/>
    <xf numFmtId="0" fontId="6" fillId="0" borderId="17" xfId="0" applyFont="1" applyBorder="1"/>
    <xf numFmtId="171" fontId="6" fillId="0" borderId="14" xfId="0" applyNumberFormat="1" applyFont="1" applyBorder="1"/>
    <xf numFmtId="0" fontId="8" fillId="2" borderId="15" xfId="0" applyFont="1" applyFill="1" applyBorder="1" applyAlignment="1">
      <alignment horizontal="center"/>
    </xf>
    <xf numFmtId="167" fontId="5" fillId="5" borderId="7" xfId="0" applyNumberFormat="1" applyFont="1" applyFill="1" applyBorder="1"/>
    <xf numFmtId="167" fontId="5" fillId="5" borderId="10" xfId="0" applyNumberFormat="1" applyFont="1" applyFill="1" applyBorder="1"/>
    <xf numFmtId="167" fontId="5" fillId="5" borderId="12" xfId="0" applyNumberFormat="1" applyFont="1" applyFill="1" applyBorder="1"/>
    <xf numFmtId="172" fontId="5" fillId="5" borderId="18" xfId="0" applyNumberFormat="1" applyFont="1" applyFill="1" applyBorder="1" applyAlignment="1">
      <alignment horizontal="left"/>
    </xf>
    <xf numFmtId="18" fontId="5" fillId="5" borderId="18" xfId="0" applyNumberFormat="1" applyFont="1" applyFill="1" applyBorder="1" applyAlignment="1">
      <alignment horizontal="left"/>
    </xf>
    <xf numFmtId="173" fontId="10" fillId="0" borderId="0" xfId="0" applyNumberFormat="1" applyFont="1"/>
    <xf numFmtId="168" fontId="5" fillId="0" borderId="0" xfId="0" applyNumberFormat="1" applyFont="1"/>
    <xf numFmtId="0" fontId="5" fillId="5" borderId="7" xfId="0" applyFont="1" applyFill="1" applyBorder="1"/>
    <xf numFmtId="173" fontId="10" fillId="5" borderId="7" xfId="0" applyNumberFormat="1" applyFont="1" applyFill="1" applyBorder="1"/>
    <xf numFmtId="165" fontId="10" fillId="0" borderId="0" xfId="0" applyNumberFormat="1" applyFont="1"/>
    <xf numFmtId="0" fontId="5" fillId="5" borderId="10" xfId="0" applyFont="1" applyFill="1" applyBorder="1"/>
    <xf numFmtId="0" fontId="5" fillId="5" borderId="12" xfId="0" applyFont="1" applyFill="1" applyBorder="1"/>
    <xf numFmtId="0" fontId="8" fillId="2" borderId="19" xfId="0" applyFont="1" applyFill="1" applyBorder="1" applyAlignment="1">
      <alignment horizontal="left"/>
    </xf>
    <xf numFmtId="0" fontId="8" fillId="2" borderId="20" xfId="0" applyFont="1" applyFill="1" applyBorder="1" applyAlignment="1">
      <alignment horizontal="left"/>
    </xf>
    <xf numFmtId="0" fontId="8" fillId="2" borderId="21" xfId="0" applyFont="1" applyFill="1" applyBorder="1" applyAlignment="1">
      <alignment horizontal="left"/>
    </xf>
    <xf numFmtId="0" fontId="8" fillId="2" borderId="22" xfId="0" applyFont="1" applyFill="1" applyBorder="1" applyAlignment="1">
      <alignment horizontal="left"/>
    </xf>
    <xf numFmtId="0" fontId="8" fillId="2" borderId="23" xfId="0" applyFont="1" applyFill="1" applyBorder="1" applyAlignment="1">
      <alignment horizontal="center"/>
    </xf>
    <xf numFmtId="0" fontId="5" fillId="4" borderId="0" xfId="0" applyFont="1" applyFill="1" applyAlignment="1">
      <alignment vertical="top" wrapText="1"/>
    </xf>
    <xf numFmtId="0" fontId="5" fillId="0" borderId="0" xfId="0" applyFont="1" applyAlignment="1">
      <alignment horizontal="left" vertical="center" wrapText="1"/>
    </xf>
    <xf numFmtId="0" fontId="5" fillId="4" borderId="0" xfId="0" applyFont="1" applyFill="1" applyAlignment="1">
      <alignment horizontal="left" vertical="top" wrapText="1"/>
    </xf>
  </cellXfs>
  <cellStyles count="2">
    <cellStyle name="Normal" xfId="0" builtinId="0"/>
    <cellStyle name="Normal 2" xfId="1" xr:uid="{33DFB7E9-A0FF-4222-92E9-F24DA62126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Pillars%20Dropbox\Pillars%20Team\Brian\Pillars%20Online\Modeling\Models\Advanced%20Excel\Pillars_Advanced_Excel_Solution%20v4.xlsx" TargetMode="External"/><Relationship Id="rId1" Type="http://schemas.openxmlformats.org/officeDocument/2006/relationships/externalLinkPath" Target="Pillars_Advanced_Excel_Solution%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an%20Bland-Clark/Dropbox/Brian/Pillars%20Online/Models/M&amp;A/Pillars_SF_M&amp;A_Amazing_Hardw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LOGIC"/>
      <sheetName val="MATH"/>
      <sheetName val="LOOKUPS"/>
      <sheetName val="DATA VALIDATION"/>
      <sheetName val="TEXT"/>
      <sheetName val="DATE"/>
      <sheetName val="DATA TABLES"/>
      <sheetName val="SELF REFERENCING IF"/>
      <sheetName val="PIVOT TABLES"/>
      <sheetName val="INDIRECT"/>
      <sheetName val="|"/>
      <sheetName val="Tatooine"/>
      <sheetName val="Yavin"/>
      <sheetName val="Hoth"/>
      <sheetName val="Nabo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nalysis"/>
      <sheetName val="AVP"/>
    </sheetNames>
    <sheetDataSet>
      <sheetData sheetId="0"/>
      <sheetData sheetId="1">
        <row r="24">
          <cell r="E24">
            <v>1</v>
          </cell>
        </row>
        <row r="29">
          <cell r="E29">
            <v>50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6C8E-E204-4C72-A530-3A97EA674291}">
  <dimension ref="A1:Z365"/>
  <sheetViews>
    <sheetView showGridLines="0" tabSelected="1" workbookViewId="0"/>
  </sheetViews>
  <sheetFormatPr defaultColWidth="8.73046875" defaultRowHeight="14.65" customHeight="1" x14ac:dyDescent="0.35"/>
  <cols>
    <col min="1" max="2" width="2.59765625" style="4" customWidth="1"/>
    <col min="3" max="4" width="8.73046875" style="4"/>
    <col min="5" max="5" width="9" style="4" bestFit="1" customWidth="1"/>
    <col min="6" max="14" width="8.73046875" style="4"/>
    <col min="15" max="15" width="9.86328125" style="4" bestFit="1" customWidth="1"/>
    <col min="16" max="16" width="9.86328125" style="4" customWidth="1"/>
    <col min="17" max="16384" width="8.73046875" style="4"/>
  </cols>
  <sheetData>
    <row r="1" spans="1:26" s="2" customFormat="1" ht="22.5" x14ac:dyDescent="0.6">
      <c r="A1" s="1" t="s">
        <v>260</v>
      </c>
      <c r="B1" s="1"/>
      <c r="C1" s="1"/>
      <c r="D1" s="1"/>
      <c r="E1" s="1"/>
      <c r="F1" s="1"/>
      <c r="G1" s="1"/>
      <c r="H1" s="1"/>
      <c r="I1" s="1"/>
      <c r="J1" s="1"/>
      <c r="K1" s="1"/>
      <c r="L1" s="1"/>
      <c r="M1" s="1"/>
      <c r="N1" s="1"/>
      <c r="O1" s="1"/>
      <c r="P1" s="1"/>
      <c r="Q1" s="1"/>
      <c r="R1" s="1"/>
      <c r="S1" s="1"/>
      <c r="T1" s="1"/>
      <c r="U1" s="1"/>
      <c r="V1" s="1"/>
      <c r="W1" s="1"/>
      <c r="X1" s="1"/>
      <c r="Y1" s="1"/>
    </row>
    <row r="2" spans="1:26" s="2" customFormat="1" ht="16.899999999999999" x14ac:dyDescent="0.5">
      <c r="A2" s="3" t="s">
        <v>0</v>
      </c>
      <c r="B2" s="3"/>
      <c r="C2" s="3"/>
      <c r="D2" s="3"/>
      <c r="E2" s="3"/>
      <c r="F2" s="3"/>
      <c r="G2" s="3"/>
      <c r="H2" s="3"/>
      <c r="I2" s="3"/>
      <c r="J2" s="3"/>
      <c r="K2" s="3"/>
      <c r="L2" s="3"/>
      <c r="M2" s="3"/>
      <c r="N2" s="3"/>
      <c r="O2" s="3"/>
      <c r="P2" s="3"/>
      <c r="Q2" s="3"/>
      <c r="R2" s="3"/>
      <c r="S2" s="3"/>
      <c r="T2" s="3"/>
      <c r="U2" s="3"/>
      <c r="V2" s="3"/>
      <c r="W2" s="3"/>
      <c r="X2" s="3"/>
      <c r="Y2" s="3"/>
    </row>
    <row r="4" spans="1:26" ht="14.65" customHeight="1" x14ac:dyDescent="0.35">
      <c r="A4" s="66" t="s">
        <v>1</v>
      </c>
      <c r="B4" s="66"/>
      <c r="C4" s="66"/>
      <c r="D4" s="66"/>
      <c r="E4" s="66"/>
      <c r="F4" s="66"/>
      <c r="G4" s="66"/>
      <c r="H4" s="66"/>
      <c r="I4" s="66"/>
      <c r="J4" s="66"/>
      <c r="K4" s="66"/>
      <c r="L4" s="66"/>
      <c r="M4" s="66"/>
      <c r="N4" s="66"/>
      <c r="O4" s="66"/>
      <c r="P4" s="66"/>
      <c r="Q4" s="66"/>
      <c r="R4" s="66"/>
    </row>
    <row r="6" spans="1:26" s="6" customFormat="1" ht="14.65" customHeight="1" x14ac:dyDescent="0.4">
      <c r="A6" s="5" t="s">
        <v>2</v>
      </c>
    </row>
    <row r="7" spans="1:26" s="6" customFormat="1" ht="14.65" customHeight="1" x14ac:dyDescent="0.4">
      <c r="B7" s="5" t="s">
        <v>3</v>
      </c>
    </row>
    <row r="8" spans="1:26" s="6" customFormat="1" ht="14.65" customHeight="1" x14ac:dyDescent="0.4">
      <c r="B8" s="7" t="s">
        <v>4</v>
      </c>
    </row>
    <row r="9" spans="1:26" s="6" customFormat="1" ht="14.65" customHeight="1" x14ac:dyDescent="0.4">
      <c r="B9" s="5"/>
    </row>
    <row r="10" spans="1:26" s="6" customFormat="1" ht="14.65" customHeight="1" x14ac:dyDescent="0.4">
      <c r="B10" s="5" t="s">
        <v>5</v>
      </c>
    </row>
    <row r="11" spans="1:26" s="6" customFormat="1" ht="14.65" customHeight="1" x14ac:dyDescent="0.4">
      <c r="B11" s="7" t="s">
        <v>6</v>
      </c>
    </row>
    <row r="12" spans="1:26" s="6" customFormat="1" ht="14.65" customHeight="1" x14ac:dyDescent="0.4">
      <c r="B12" s="7"/>
    </row>
    <row r="13" spans="1:26" s="6" customFormat="1" ht="14.65" customHeight="1" x14ac:dyDescent="0.4">
      <c r="B13" s="5" t="s">
        <v>7</v>
      </c>
    </row>
    <row r="14" spans="1:26" s="6" customFormat="1" ht="14.65" customHeight="1" x14ac:dyDescent="0.4">
      <c r="B14" s="7" t="s">
        <v>8</v>
      </c>
    </row>
    <row r="16" spans="1:26" s="8" customFormat="1" ht="28.9" customHeight="1" x14ac:dyDescent="0.35">
      <c r="B16" s="65" t="s">
        <v>9</v>
      </c>
      <c r="C16" s="65"/>
      <c r="D16" s="65"/>
      <c r="E16" s="65"/>
      <c r="F16" s="65"/>
      <c r="G16" s="65"/>
      <c r="H16" s="65"/>
      <c r="I16" s="65"/>
      <c r="J16" s="65"/>
      <c r="K16" s="65"/>
      <c r="Q16" s="65" t="s">
        <v>10</v>
      </c>
      <c r="R16" s="65"/>
      <c r="S16" s="65"/>
      <c r="T16" s="65"/>
      <c r="U16" s="65"/>
      <c r="V16" s="65"/>
      <c r="W16" s="65"/>
      <c r="X16" s="65"/>
      <c r="Y16" s="65"/>
      <c r="Z16" s="65"/>
    </row>
    <row r="17" spans="3:26" ht="14.65" customHeight="1" x14ac:dyDescent="0.35">
      <c r="Q17" s="9"/>
      <c r="R17" s="9"/>
      <c r="S17" s="9"/>
      <c r="T17" s="9"/>
      <c r="U17" s="9"/>
      <c r="V17" s="9"/>
      <c r="W17" s="9"/>
      <c r="X17" s="9"/>
      <c r="Y17" s="9"/>
      <c r="Z17" s="9"/>
    </row>
    <row r="18" spans="3:26" ht="14.65" customHeight="1" x14ac:dyDescent="0.4">
      <c r="J18" s="10" t="s">
        <v>11</v>
      </c>
      <c r="K18" s="11"/>
      <c r="Q18" s="10" t="s">
        <v>11</v>
      </c>
      <c r="R18" s="12"/>
      <c r="S18" s="11"/>
      <c r="T18" s="13"/>
      <c r="U18" s="10" t="s">
        <v>11</v>
      </c>
      <c r="V18" s="12"/>
      <c r="W18" s="11"/>
      <c r="X18" s="13"/>
      <c r="Y18" s="10" t="s">
        <v>11</v>
      </c>
      <c r="Z18" s="12"/>
    </row>
    <row r="19" spans="3:26" ht="14.65" customHeight="1" x14ac:dyDescent="0.4">
      <c r="C19" s="14" t="s">
        <v>12</v>
      </c>
      <c r="D19" s="15" t="s">
        <v>13</v>
      </c>
      <c r="E19" s="15" t="s">
        <v>14</v>
      </c>
      <c r="F19" s="15" t="s">
        <v>15</v>
      </c>
      <c r="G19" s="15" t="s">
        <v>16</v>
      </c>
      <c r="H19" s="14" t="s">
        <v>17</v>
      </c>
      <c r="J19" s="14" t="s">
        <v>15</v>
      </c>
      <c r="K19" s="15" t="s">
        <v>17</v>
      </c>
      <c r="Q19" s="15" t="s">
        <v>15</v>
      </c>
      <c r="R19" s="14" t="s">
        <v>13</v>
      </c>
      <c r="S19" s="15" t="s">
        <v>17</v>
      </c>
      <c r="T19" s="16"/>
      <c r="U19" s="14" t="s">
        <v>15</v>
      </c>
      <c r="V19" s="14" t="s">
        <v>16</v>
      </c>
      <c r="W19" s="15" t="s">
        <v>17</v>
      </c>
      <c r="X19" s="13"/>
      <c r="Y19" s="14" t="s">
        <v>16</v>
      </c>
      <c r="Z19" s="15" t="s">
        <v>17</v>
      </c>
    </row>
    <row r="20" spans="3:26" ht="14.65" customHeight="1" x14ac:dyDescent="0.35">
      <c r="C20" s="17" t="s">
        <v>18</v>
      </c>
      <c r="D20" s="18">
        <f t="shared" ref="D20:D83" si="0">MONTH(C20)</f>
        <v>2</v>
      </c>
      <c r="E20" s="19">
        <f t="shared" ref="E20:E83" si="1">DAY(C20)</f>
        <v>28</v>
      </c>
      <c r="F20" s="20">
        <f t="shared" ref="F20:F83" si="2">YEAR(C20)</f>
        <v>2019</v>
      </c>
      <c r="G20" s="21">
        <f>ROUNDUP(D20/3,0)</f>
        <v>1</v>
      </c>
      <c r="H20" s="22">
        <v>5329</v>
      </c>
      <c r="J20" s="23">
        <v>2018</v>
      </c>
      <c r="K20" s="24">
        <f>SUMIFS($H$20:$H$223,$F$20:$F$223,J20)</f>
        <v>220764</v>
      </c>
      <c r="Q20" s="23">
        <v>2018</v>
      </c>
      <c r="R20" s="23">
        <v>1</v>
      </c>
      <c r="S20" s="25">
        <f>SUMIFS($H$20:$H$223,$D$20:$D$223,R20,$F$20:$F$223,Q20)</f>
        <v>15877</v>
      </c>
      <c r="U20" s="23">
        <v>2018</v>
      </c>
      <c r="V20" s="23">
        <v>1</v>
      </c>
      <c r="W20" s="25">
        <f>SUMIFS($H$20:$H$223,$G$20:$G$223,V20,$F$20:$F$223,U20)</f>
        <v>63691</v>
      </c>
      <c r="Y20" s="23">
        <v>1</v>
      </c>
      <c r="Z20" s="25">
        <f>SUMIFS($H$20:$H$223,$G$20:$G$223,Y20)</f>
        <v>303543</v>
      </c>
    </row>
    <row r="21" spans="3:26" ht="14.65" customHeight="1" x14ac:dyDescent="0.35">
      <c r="C21" s="17" t="s">
        <v>19</v>
      </c>
      <c r="D21" s="26">
        <f t="shared" si="0"/>
        <v>8</v>
      </c>
      <c r="E21" s="27">
        <f t="shared" si="1"/>
        <v>12</v>
      </c>
      <c r="F21" s="28">
        <f t="shared" si="2"/>
        <v>2019</v>
      </c>
      <c r="G21" s="21">
        <f t="shared" ref="G21:G84" si="3">ROUNDUP(D21/3,0)</f>
        <v>3</v>
      </c>
      <c r="H21" s="22">
        <v>5360</v>
      </c>
      <c r="J21" s="23">
        <v>2019</v>
      </c>
      <c r="K21" s="29">
        <f>SUMIFS($H$20:$H$223,$F$20:$F$223,J21)</f>
        <v>227366</v>
      </c>
      <c r="Q21" s="23">
        <v>2018</v>
      </c>
      <c r="R21" s="23">
        <f>+R20+1</f>
        <v>2</v>
      </c>
      <c r="S21" s="30">
        <f t="shared" ref="S21:S79" si="4">SUMIFS($H$20:$H$223,$D$20:$D$223,R21,$F$20:$F$223,Q21)</f>
        <v>37231</v>
      </c>
      <c r="U21" s="23">
        <v>2018</v>
      </c>
      <c r="V21" s="23">
        <f>+V20+1</f>
        <v>2</v>
      </c>
      <c r="W21" s="30">
        <f t="shared" ref="W21:W39" si="5">SUMIFS($H$20:$H$223,$G$20:$G$223,V21,$F$20:$F$223,U21)</f>
        <v>67877</v>
      </c>
      <c r="Y21" s="23">
        <f>+Y20+1</f>
        <v>2</v>
      </c>
      <c r="Z21" s="30">
        <f t="shared" ref="Z21:Z23" si="6">SUMIFS($H$20:$H$223,$G$20:$G$223,Y21)</f>
        <v>257016</v>
      </c>
    </row>
    <row r="22" spans="3:26" ht="14.65" customHeight="1" x14ac:dyDescent="0.35">
      <c r="C22" s="17" t="s">
        <v>20</v>
      </c>
      <c r="D22" s="26">
        <f t="shared" si="0"/>
        <v>8</v>
      </c>
      <c r="E22" s="27">
        <f t="shared" si="1"/>
        <v>7</v>
      </c>
      <c r="F22" s="28">
        <f t="shared" si="2"/>
        <v>2022</v>
      </c>
      <c r="G22" s="21">
        <f t="shared" si="3"/>
        <v>3</v>
      </c>
      <c r="H22" s="22">
        <v>5236</v>
      </c>
      <c r="J22" s="23">
        <v>2020</v>
      </c>
      <c r="K22" s="29">
        <f>SUMIFS($H$20:$H$223,$F$20:$F$223,J22)</f>
        <v>203402</v>
      </c>
      <c r="Q22" s="23">
        <v>2018</v>
      </c>
      <c r="R22" s="23">
        <f t="shared" ref="R22:R31" si="7">+R21+1</f>
        <v>3</v>
      </c>
      <c r="S22" s="30">
        <f t="shared" si="4"/>
        <v>10583</v>
      </c>
      <c r="U22" s="23">
        <v>2018</v>
      </c>
      <c r="V22" s="23">
        <f t="shared" ref="V22:V23" si="8">+V21+1</f>
        <v>3</v>
      </c>
      <c r="W22" s="30">
        <f t="shared" si="5"/>
        <v>62872</v>
      </c>
      <c r="Y22" s="23">
        <f t="shared" ref="Y22:Y23" si="9">+Y21+1</f>
        <v>3</v>
      </c>
      <c r="Z22" s="30">
        <f t="shared" si="6"/>
        <v>299934</v>
      </c>
    </row>
    <row r="23" spans="3:26" ht="14.65" customHeight="1" x14ac:dyDescent="0.35">
      <c r="C23" s="17" t="s">
        <v>21</v>
      </c>
      <c r="D23" s="26">
        <f t="shared" si="0"/>
        <v>12</v>
      </c>
      <c r="E23" s="27">
        <f t="shared" si="1"/>
        <v>20</v>
      </c>
      <c r="F23" s="28">
        <f t="shared" si="2"/>
        <v>2019</v>
      </c>
      <c r="G23" s="21">
        <f t="shared" si="3"/>
        <v>4</v>
      </c>
      <c r="H23" s="22">
        <v>5117</v>
      </c>
      <c r="J23" s="23">
        <v>2021</v>
      </c>
      <c r="K23" s="29">
        <f>SUMIFS($H$20:$H$223,$F$20:$F$223,J23)</f>
        <v>203418</v>
      </c>
      <c r="Q23" s="23">
        <v>2018</v>
      </c>
      <c r="R23" s="23">
        <f t="shared" si="7"/>
        <v>4</v>
      </c>
      <c r="S23" s="30">
        <f t="shared" si="4"/>
        <v>21340</v>
      </c>
      <c r="U23" s="23">
        <v>2018</v>
      </c>
      <c r="V23" s="23">
        <f t="shared" si="8"/>
        <v>4</v>
      </c>
      <c r="W23" s="30">
        <f t="shared" si="5"/>
        <v>26324</v>
      </c>
      <c r="Y23" s="23">
        <f t="shared" si="9"/>
        <v>4</v>
      </c>
      <c r="Z23" s="31">
        <f t="shared" si="6"/>
        <v>208633</v>
      </c>
    </row>
    <row r="24" spans="3:26" ht="14.65" customHeight="1" x14ac:dyDescent="0.35">
      <c r="C24" s="17" t="s">
        <v>22</v>
      </c>
      <c r="D24" s="26">
        <f t="shared" si="0"/>
        <v>1</v>
      </c>
      <c r="E24" s="27">
        <f t="shared" si="1"/>
        <v>22</v>
      </c>
      <c r="F24" s="28">
        <f t="shared" si="2"/>
        <v>2020</v>
      </c>
      <c r="G24" s="21">
        <f t="shared" si="3"/>
        <v>1</v>
      </c>
      <c r="H24" s="22">
        <v>5485</v>
      </c>
      <c r="J24" s="23">
        <v>2022</v>
      </c>
      <c r="K24" s="32">
        <f>SUMIFS($H$20:$H$223,$F$20:$F$223,J24)</f>
        <v>214176</v>
      </c>
      <c r="Q24" s="23">
        <v>2018</v>
      </c>
      <c r="R24" s="23">
        <f t="shared" si="7"/>
        <v>5</v>
      </c>
      <c r="S24" s="30">
        <f t="shared" si="4"/>
        <v>10328</v>
      </c>
      <c r="U24" s="23">
        <v>2019</v>
      </c>
      <c r="V24" s="23">
        <v>1</v>
      </c>
      <c r="W24" s="30">
        <f t="shared" si="5"/>
        <v>68558</v>
      </c>
    </row>
    <row r="25" spans="3:26" ht="14.65" customHeight="1" x14ac:dyDescent="0.35">
      <c r="C25" s="17" t="s">
        <v>23</v>
      </c>
      <c r="D25" s="26">
        <f t="shared" si="0"/>
        <v>1</v>
      </c>
      <c r="E25" s="27">
        <f t="shared" si="1"/>
        <v>10</v>
      </c>
      <c r="F25" s="28">
        <f t="shared" si="2"/>
        <v>2021</v>
      </c>
      <c r="G25" s="21">
        <f t="shared" si="3"/>
        <v>1</v>
      </c>
      <c r="H25" s="22">
        <v>5098</v>
      </c>
      <c r="Q25" s="23">
        <v>2018</v>
      </c>
      <c r="R25" s="23">
        <f t="shared" si="7"/>
        <v>6</v>
      </c>
      <c r="S25" s="30">
        <f t="shared" si="4"/>
        <v>36209</v>
      </c>
      <c r="U25" s="23">
        <v>2019</v>
      </c>
      <c r="V25" s="23">
        <f>+V24+1</f>
        <v>2</v>
      </c>
      <c r="W25" s="30">
        <f t="shared" si="5"/>
        <v>47724</v>
      </c>
    </row>
    <row r="26" spans="3:26" ht="14.65" customHeight="1" x14ac:dyDescent="0.35">
      <c r="C26" s="17" t="s">
        <v>24</v>
      </c>
      <c r="D26" s="26">
        <f t="shared" si="0"/>
        <v>2</v>
      </c>
      <c r="E26" s="27">
        <f t="shared" si="1"/>
        <v>24</v>
      </c>
      <c r="F26" s="28">
        <f t="shared" si="2"/>
        <v>2019</v>
      </c>
      <c r="G26" s="21">
        <f t="shared" si="3"/>
        <v>1</v>
      </c>
      <c r="H26" s="22">
        <v>5375</v>
      </c>
      <c r="Q26" s="23">
        <v>2018</v>
      </c>
      <c r="R26" s="23">
        <f t="shared" si="7"/>
        <v>7</v>
      </c>
      <c r="S26" s="30">
        <f t="shared" si="4"/>
        <v>25977</v>
      </c>
      <c r="U26" s="23">
        <v>2019</v>
      </c>
      <c r="V26" s="23">
        <f t="shared" ref="V26:V27" si="10">+V25+1</f>
        <v>3</v>
      </c>
      <c r="W26" s="30">
        <f t="shared" si="5"/>
        <v>74734</v>
      </c>
    </row>
    <row r="27" spans="3:26" ht="14.65" customHeight="1" x14ac:dyDescent="0.35">
      <c r="C27" s="17" t="s">
        <v>25</v>
      </c>
      <c r="D27" s="26">
        <f t="shared" si="0"/>
        <v>2</v>
      </c>
      <c r="E27" s="27">
        <f t="shared" si="1"/>
        <v>17</v>
      </c>
      <c r="F27" s="28">
        <f t="shared" si="2"/>
        <v>2019</v>
      </c>
      <c r="G27" s="21">
        <f t="shared" si="3"/>
        <v>1</v>
      </c>
      <c r="H27" s="22">
        <v>5216</v>
      </c>
      <c r="Q27" s="23">
        <v>2018</v>
      </c>
      <c r="R27" s="23">
        <f t="shared" si="7"/>
        <v>8</v>
      </c>
      <c r="S27" s="30">
        <f t="shared" si="4"/>
        <v>10179</v>
      </c>
      <c r="U27" s="23">
        <v>2019</v>
      </c>
      <c r="V27" s="23">
        <f t="shared" si="10"/>
        <v>4</v>
      </c>
      <c r="W27" s="30">
        <f t="shared" si="5"/>
        <v>36350</v>
      </c>
    </row>
    <row r="28" spans="3:26" ht="14.65" customHeight="1" x14ac:dyDescent="0.35">
      <c r="C28" s="17" t="s">
        <v>26</v>
      </c>
      <c r="D28" s="26">
        <f t="shared" si="0"/>
        <v>3</v>
      </c>
      <c r="E28" s="27">
        <f t="shared" si="1"/>
        <v>2</v>
      </c>
      <c r="F28" s="28">
        <f t="shared" si="2"/>
        <v>2020</v>
      </c>
      <c r="G28" s="21">
        <f t="shared" si="3"/>
        <v>1</v>
      </c>
      <c r="H28" s="22">
        <v>5088</v>
      </c>
      <c r="Q28" s="23">
        <v>2018</v>
      </c>
      <c r="R28" s="23">
        <f t="shared" si="7"/>
        <v>9</v>
      </c>
      <c r="S28" s="30">
        <f t="shared" si="4"/>
        <v>26716</v>
      </c>
      <c r="U28" s="23">
        <v>2020</v>
      </c>
      <c r="V28" s="23">
        <v>1</v>
      </c>
      <c r="W28" s="30">
        <f t="shared" si="5"/>
        <v>51984</v>
      </c>
    </row>
    <row r="29" spans="3:26" ht="14.65" customHeight="1" x14ac:dyDescent="0.35">
      <c r="C29" s="17" t="s">
        <v>27</v>
      </c>
      <c r="D29" s="26">
        <f t="shared" si="0"/>
        <v>12</v>
      </c>
      <c r="E29" s="27">
        <f t="shared" si="1"/>
        <v>29</v>
      </c>
      <c r="F29" s="28">
        <f t="shared" si="2"/>
        <v>2020</v>
      </c>
      <c r="G29" s="21">
        <f t="shared" si="3"/>
        <v>4</v>
      </c>
      <c r="H29" s="22">
        <v>5414</v>
      </c>
      <c r="Q29" s="23">
        <v>2018</v>
      </c>
      <c r="R29" s="23">
        <f t="shared" si="7"/>
        <v>10</v>
      </c>
      <c r="S29" s="30">
        <f t="shared" si="4"/>
        <v>10086</v>
      </c>
      <c r="U29" s="23">
        <v>2020</v>
      </c>
      <c r="V29" s="23">
        <f>+V28+1</f>
        <v>2</v>
      </c>
      <c r="W29" s="30">
        <f t="shared" si="5"/>
        <v>57411</v>
      </c>
    </row>
    <row r="30" spans="3:26" ht="14.65" customHeight="1" x14ac:dyDescent="0.35">
      <c r="C30" s="17" t="s">
        <v>28</v>
      </c>
      <c r="D30" s="26">
        <f t="shared" si="0"/>
        <v>4</v>
      </c>
      <c r="E30" s="27">
        <f t="shared" si="1"/>
        <v>28</v>
      </c>
      <c r="F30" s="28">
        <f t="shared" si="2"/>
        <v>2022</v>
      </c>
      <c r="G30" s="21">
        <f t="shared" si="3"/>
        <v>2</v>
      </c>
      <c r="H30" s="22">
        <v>5289</v>
      </c>
      <c r="Q30" s="23">
        <v>2018</v>
      </c>
      <c r="R30" s="23">
        <f t="shared" si="7"/>
        <v>11</v>
      </c>
      <c r="S30" s="30">
        <f t="shared" si="4"/>
        <v>10742</v>
      </c>
      <c r="U30" s="23">
        <v>2020</v>
      </c>
      <c r="V30" s="23">
        <f t="shared" ref="V30:V31" si="11">+V29+1</f>
        <v>3</v>
      </c>
      <c r="W30" s="30">
        <f t="shared" si="5"/>
        <v>51903</v>
      </c>
    </row>
    <row r="31" spans="3:26" ht="14.65" customHeight="1" x14ac:dyDescent="0.35">
      <c r="C31" s="17" t="s">
        <v>29</v>
      </c>
      <c r="D31" s="26">
        <f t="shared" si="0"/>
        <v>11</v>
      </c>
      <c r="E31" s="27">
        <f t="shared" si="1"/>
        <v>19</v>
      </c>
      <c r="F31" s="28">
        <f t="shared" si="2"/>
        <v>2018</v>
      </c>
      <c r="G31" s="21">
        <f t="shared" si="3"/>
        <v>4</v>
      </c>
      <c r="H31" s="22">
        <v>5264</v>
      </c>
      <c r="Q31" s="23">
        <v>2018</v>
      </c>
      <c r="R31" s="23">
        <f t="shared" si="7"/>
        <v>12</v>
      </c>
      <c r="S31" s="30">
        <f t="shared" si="4"/>
        <v>5496</v>
      </c>
      <c r="U31" s="23">
        <v>2020</v>
      </c>
      <c r="V31" s="23">
        <f t="shared" si="11"/>
        <v>4</v>
      </c>
      <c r="W31" s="30">
        <f t="shared" si="5"/>
        <v>42104</v>
      </c>
    </row>
    <row r="32" spans="3:26" ht="14.65" customHeight="1" x14ac:dyDescent="0.35">
      <c r="C32" s="17" t="s">
        <v>30</v>
      </c>
      <c r="D32" s="26">
        <f t="shared" si="0"/>
        <v>10</v>
      </c>
      <c r="E32" s="27">
        <f t="shared" si="1"/>
        <v>7</v>
      </c>
      <c r="F32" s="28">
        <f t="shared" si="2"/>
        <v>2018</v>
      </c>
      <c r="G32" s="21">
        <f t="shared" si="3"/>
        <v>4</v>
      </c>
      <c r="H32" s="22">
        <v>5013</v>
      </c>
      <c r="Q32" s="23">
        <v>2019</v>
      </c>
      <c r="R32" s="23">
        <v>1</v>
      </c>
      <c r="S32" s="30">
        <f t="shared" si="4"/>
        <v>15814</v>
      </c>
      <c r="U32" s="23">
        <v>2021</v>
      </c>
      <c r="V32" s="23">
        <v>1</v>
      </c>
      <c r="W32" s="30">
        <f t="shared" si="5"/>
        <v>47131</v>
      </c>
    </row>
    <row r="33" spans="3:23" ht="14.65" customHeight="1" x14ac:dyDescent="0.35">
      <c r="C33" s="17" t="s">
        <v>31</v>
      </c>
      <c r="D33" s="26">
        <f t="shared" si="0"/>
        <v>3</v>
      </c>
      <c r="E33" s="27">
        <f t="shared" si="1"/>
        <v>26</v>
      </c>
      <c r="F33" s="28">
        <f t="shared" si="2"/>
        <v>2018</v>
      </c>
      <c r="G33" s="21">
        <f t="shared" si="3"/>
        <v>1</v>
      </c>
      <c r="H33" s="22">
        <v>5136</v>
      </c>
      <c r="Q33" s="23">
        <v>2019</v>
      </c>
      <c r="R33" s="23">
        <f>+R32+1</f>
        <v>2</v>
      </c>
      <c r="S33" s="30">
        <f t="shared" si="4"/>
        <v>21396</v>
      </c>
      <c r="U33" s="23">
        <v>2021</v>
      </c>
      <c r="V33" s="23">
        <f>+V32+1</f>
        <v>2</v>
      </c>
      <c r="W33" s="30">
        <f t="shared" si="5"/>
        <v>36479</v>
      </c>
    </row>
    <row r="34" spans="3:23" ht="14.65" customHeight="1" x14ac:dyDescent="0.35">
      <c r="C34" s="17" t="s">
        <v>32</v>
      </c>
      <c r="D34" s="26">
        <f t="shared" si="0"/>
        <v>9</v>
      </c>
      <c r="E34" s="27">
        <f t="shared" si="1"/>
        <v>8</v>
      </c>
      <c r="F34" s="28">
        <f t="shared" si="2"/>
        <v>2022</v>
      </c>
      <c r="G34" s="21">
        <f t="shared" si="3"/>
        <v>3</v>
      </c>
      <c r="H34" s="22">
        <v>5386</v>
      </c>
      <c r="Q34" s="23">
        <v>2019</v>
      </c>
      <c r="R34" s="23">
        <f t="shared" ref="R34:R43" si="12">+R33+1</f>
        <v>3</v>
      </c>
      <c r="S34" s="30">
        <f t="shared" si="4"/>
        <v>31348</v>
      </c>
      <c r="U34" s="23">
        <v>2021</v>
      </c>
      <c r="V34" s="23">
        <f t="shared" ref="V34:V35" si="13">+V33+1</f>
        <v>3</v>
      </c>
      <c r="W34" s="30">
        <f t="shared" si="5"/>
        <v>52172</v>
      </c>
    </row>
    <row r="35" spans="3:23" ht="14.65" customHeight="1" x14ac:dyDescent="0.35">
      <c r="C35" s="17" t="s">
        <v>33</v>
      </c>
      <c r="D35" s="26">
        <f t="shared" si="0"/>
        <v>4</v>
      </c>
      <c r="E35" s="27">
        <f t="shared" si="1"/>
        <v>23</v>
      </c>
      <c r="F35" s="28">
        <f t="shared" si="2"/>
        <v>2020</v>
      </c>
      <c r="G35" s="21">
        <f t="shared" si="3"/>
        <v>2</v>
      </c>
      <c r="H35" s="22">
        <v>5060</v>
      </c>
      <c r="Q35" s="23">
        <v>2019</v>
      </c>
      <c r="R35" s="23">
        <f t="shared" si="12"/>
        <v>4</v>
      </c>
      <c r="S35" s="30">
        <f t="shared" si="4"/>
        <v>10860</v>
      </c>
      <c r="U35" s="23">
        <v>2021</v>
      </c>
      <c r="V35" s="23">
        <f t="shared" si="13"/>
        <v>4</v>
      </c>
      <c r="W35" s="30">
        <f t="shared" si="5"/>
        <v>67636</v>
      </c>
    </row>
    <row r="36" spans="3:23" ht="14.65" customHeight="1" x14ac:dyDescent="0.35">
      <c r="C36" s="17" t="s">
        <v>34</v>
      </c>
      <c r="D36" s="26">
        <f t="shared" si="0"/>
        <v>4</v>
      </c>
      <c r="E36" s="27">
        <f t="shared" si="1"/>
        <v>16</v>
      </c>
      <c r="F36" s="28">
        <f t="shared" si="2"/>
        <v>2018</v>
      </c>
      <c r="G36" s="21">
        <f t="shared" si="3"/>
        <v>2</v>
      </c>
      <c r="H36" s="22">
        <v>5436</v>
      </c>
      <c r="Q36" s="23">
        <v>2019</v>
      </c>
      <c r="R36" s="23">
        <f t="shared" si="12"/>
        <v>5</v>
      </c>
      <c r="S36" s="30">
        <f t="shared" si="4"/>
        <v>26192</v>
      </c>
      <c r="U36" s="23">
        <v>2022</v>
      </c>
      <c r="V36" s="23">
        <v>1</v>
      </c>
      <c r="W36" s="30">
        <f t="shared" si="5"/>
        <v>72179</v>
      </c>
    </row>
    <row r="37" spans="3:23" ht="14.65" customHeight="1" x14ac:dyDescent="0.35">
      <c r="C37" s="17" t="s">
        <v>35</v>
      </c>
      <c r="D37" s="26">
        <f t="shared" si="0"/>
        <v>6</v>
      </c>
      <c r="E37" s="27">
        <f t="shared" si="1"/>
        <v>17</v>
      </c>
      <c r="F37" s="28">
        <f t="shared" si="2"/>
        <v>2021</v>
      </c>
      <c r="G37" s="21">
        <f t="shared" si="3"/>
        <v>2</v>
      </c>
      <c r="H37" s="22">
        <v>5410</v>
      </c>
      <c r="Q37" s="23">
        <v>2019</v>
      </c>
      <c r="R37" s="23">
        <f t="shared" si="12"/>
        <v>6</v>
      </c>
      <c r="S37" s="30">
        <f t="shared" si="4"/>
        <v>10672</v>
      </c>
      <c r="U37" s="23">
        <v>2022</v>
      </c>
      <c r="V37" s="23">
        <f>+V36+1</f>
        <v>2</v>
      </c>
      <c r="W37" s="30">
        <f t="shared" si="5"/>
        <v>47525</v>
      </c>
    </row>
    <row r="38" spans="3:23" ht="14.65" customHeight="1" x14ac:dyDescent="0.35">
      <c r="C38" s="17" t="s">
        <v>36</v>
      </c>
      <c r="D38" s="26">
        <f t="shared" si="0"/>
        <v>8</v>
      </c>
      <c r="E38" s="27">
        <f t="shared" si="1"/>
        <v>2</v>
      </c>
      <c r="F38" s="28">
        <f t="shared" si="2"/>
        <v>2021</v>
      </c>
      <c r="G38" s="21">
        <f t="shared" si="3"/>
        <v>3</v>
      </c>
      <c r="H38" s="22">
        <v>5248</v>
      </c>
      <c r="Q38" s="23">
        <v>2019</v>
      </c>
      <c r="R38" s="23">
        <f t="shared" si="12"/>
        <v>7</v>
      </c>
      <c r="S38" s="30">
        <f t="shared" si="4"/>
        <v>16161</v>
      </c>
      <c r="U38" s="23">
        <v>2022</v>
      </c>
      <c r="V38" s="23">
        <f t="shared" ref="V38:V39" si="14">+V37+1</f>
        <v>3</v>
      </c>
      <c r="W38" s="30">
        <f t="shared" si="5"/>
        <v>58253</v>
      </c>
    </row>
    <row r="39" spans="3:23" ht="14.65" customHeight="1" x14ac:dyDescent="0.35">
      <c r="C39" s="17" t="s">
        <v>37</v>
      </c>
      <c r="D39" s="26">
        <f t="shared" si="0"/>
        <v>12</v>
      </c>
      <c r="E39" s="27">
        <f t="shared" si="1"/>
        <v>13</v>
      </c>
      <c r="F39" s="28">
        <f t="shared" si="2"/>
        <v>2020</v>
      </c>
      <c r="G39" s="21">
        <f t="shared" si="3"/>
        <v>4</v>
      </c>
      <c r="H39" s="22">
        <v>5016</v>
      </c>
      <c r="Q39" s="23">
        <v>2019</v>
      </c>
      <c r="R39" s="23">
        <f t="shared" si="12"/>
        <v>8</v>
      </c>
      <c r="S39" s="30">
        <f t="shared" si="4"/>
        <v>21501</v>
      </c>
      <c r="U39" s="23">
        <v>2022</v>
      </c>
      <c r="V39" s="23">
        <f t="shared" si="14"/>
        <v>4</v>
      </c>
      <c r="W39" s="31">
        <f t="shared" si="5"/>
        <v>36219</v>
      </c>
    </row>
    <row r="40" spans="3:23" ht="14.65" customHeight="1" x14ac:dyDescent="0.35">
      <c r="C40" s="17" t="s">
        <v>38</v>
      </c>
      <c r="D40" s="26">
        <f t="shared" si="0"/>
        <v>12</v>
      </c>
      <c r="E40" s="27">
        <f t="shared" si="1"/>
        <v>28</v>
      </c>
      <c r="F40" s="28">
        <f t="shared" si="2"/>
        <v>2021</v>
      </c>
      <c r="G40" s="21">
        <f t="shared" si="3"/>
        <v>4</v>
      </c>
      <c r="H40" s="22">
        <v>5157</v>
      </c>
      <c r="Q40" s="23">
        <v>2019</v>
      </c>
      <c r="R40" s="23">
        <f t="shared" si="12"/>
        <v>9</v>
      </c>
      <c r="S40" s="30">
        <f t="shared" si="4"/>
        <v>37072</v>
      </c>
      <c r="U40" s="23"/>
    </row>
    <row r="41" spans="3:23" ht="14.65" customHeight="1" x14ac:dyDescent="0.35">
      <c r="C41" s="17" t="s">
        <v>39</v>
      </c>
      <c r="D41" s="26">
        <f t="shared" si="0"/>
        <v>11</v>
      </c>
      <c r="E41" s="27">
        <f t="shared" si="1"/>
        <v>1</v>
      </c>
      <c r="F41" s="28">
        <f t="shared" si="2"/>
        <v>2021</v>
      </c>
      <c r="G41" s="21">
        <f t="shared" si="3"/>
        <v>4</v>
      </c>
      <c r="H41" s="22">
        <v>5072</v>
      </c>
      <c r="Q41" s="23">
        <v>2019</v>
      </c>
      <c r="R41" s="23">
        <f t="shared" si="12"/>
        <v>10</v>
      </c>
      <c r="S41" s="30">
        <f t="shared" si="4"/>
        <v>20842</v>
      </c>
      <c r="U41" s="23"/>
    </row>
    <row r="42" spans="3:23" ht="14.65" customHeight="1" x14ac:dyDescent="0.35">
      <c r="C42" s="17" t="s">
        <v>40</v>
      </c>
      <c r="D42" s="26">
        <f t="shared" si="0"/>
        <v>1</v>
      </c>
      <c r="E42" s="27">
        <f t="shared" si="1"/>
        <v>25</v>
      </c>
      <c r="F42" s="28">
        <f t="shared" si="2"/>
        <v>2018</v>
      </c>
      <c r="G42" s="21">
        <f t="shared" si="3"/>
        <v>1</v>
      </c>
      <c r="H42" s="22">
        <v>5071</v>
      </c>
      <c r="Q42" s="23">
        <v>2019</v>
      </c>
      <c r="R42" s="23">
        <f t="shared" si="12"/>
        <v>11</v>
      </c>
      <c r="S42" s="30">
        <f t="shared" si="4"/>
        <v>5217</v>
      </c>
      <c r="U42" s="23"/>
    </row>
    <row r="43" spans="3:23" ht="14.65" customHeight="1" x14ac:dyDescent="0.35">
      <c r="C43" s="17" t="s">
        <v>41</v>
      </c>
      <c r="D43" s="26">
        <f t="shared" si="0"/>
        <v>12</v>
      </c>
      <c r="E43" s="27">
        <f t="shared" si="1"/>
        <v>25</v>
      </c>
      <c r="F43" s="28">
        <f t="shared" si="2"/>
        <v>2021</v>
      </c>
      <c r="G43" s="21">
        <f t="shared" si="3"/>
        <v>4</v>
      </c>
      <c r="H43" s="22">
        <v>5134</v>
      </c>
      <c r="Q43" s="23">
        <v>2019</v>
      </c>
      <c r="R43" s="23">
        <f t="shared" si="12"/>
        <v>12</v>
      </c>
      <c r="S43" s="30">
        <f t="shared" si="4"/>
        <v>10291</v>
      </c>
      <c r="U43" s="23"/>
    </row>
    <row r="44" spans="3:23" ht="14.65" customHeight="1" x14ac:dyDescent="0.35">
      <c r="C44" s="17" t="s">
        <v>42</v>
      </c>
      <c r="D44" s="26">
        <f t="shared" si="0"/>
        <v>3</v>
      </c>
      <c r="E44" s="27">
        <f t="shared" si="1"/>
        <v>8</v>
      </c>
      <c r="F44" s="28">
        <f t="shared" si="2"/>
        <v>2019</v>
      </c>
      <c r="G44" s="21">
        <f t="shared" si="3"/>
        <v>1</v>
      </c>
      <c r="H44" s="22">
        <v>5161</v>
      </c>
      <c r="Q44" s="23">
        <v>2020</v>
      </c>
      <c r="R44" s="23">
        <v>1</v>
      </c>
      <c r="S44" s="30">
        <f t="shared" si="4"/>
        <v>15783</v>
      </c>
      <c r="U44" s="23"/>
    </row>
    <row r="45" spans="3:23" ht="14.65" customHeight="1" x14ac:dyDescent="0.35">
      <c r="C45" s="17" t="s">
        <v>43</v>
      </c>
      <c r="D45" s="26">
        <f t="shared" si="0"/>
        <v>6</v>
      </c>
      <c r="E45" s="27">
        <f t="shared" si="1"/>
        <v>1</v>
      </c>
      <c r="F45" s="28">
        <f t="shared" si="2"/>
        <v>2022</v>
      </c>
      <c r="G45" s="21">
        <f t="shared" si="3"/>
        <v>2</v>
      </c>
      <c r="H45" s="22">
        <v>5300</v>
      </c>
      <c r="Q45" s="23">
        <v>2020</v>
      </c>
      <c r="R45" s="23">
        <f>+R44+1</f>
        <v>2</v>
      </c>
      <c r="S45" s="30">
        <f t="shared" si="4"/>
        <v>15458</v>
      </c>
      <c r="U45" s="23"/>
    </row>
    <row r="46" spans="3:23" ht="14.65" customHeight="1" x14ac:dyDescent="0.35">
      <c r="C46" s="17" t="s">
        <v>44</v>
      </c>
      <c r="D46" s="26">
        <f t="shared" si="0"/>
        <v>7</v>
      </c>
      <c r="E46" s="27">
        <f t="shared" si="1"/>
        <v>14</v>
      </c>
      <c r="F46" s="28">
        <f t="shared" si="2"/>
        <v>2022</v>
      </c>
      <c r="G46" s="21">
        <f t="shared" si="3"/>
        <v>3</v>
      </c>
      <c r="H46" s="22">
        <v>5298</v>
      </c>
      <c r="Q46" s="23">
        <v>2020</v>
      </c>
      <c r="R46" s="23">
        <f t="shared" ref="R46:R55" si="15">+R45+1</f>
        <v>3</v>
      </c>
      <c r="S46" s="30">
        <f t="shared" si="4"/>
        <v>20743</v>
      </c>
      <c r="U46" s="23"/>
    </row>
    <row r="47" spans="3:23" ht="14.65" customHeight="1" x14ac:dyDescent="0.35">
      <c r="C47" s="17" t="s">
        <v>45</v>
      </c>
      <c r="D47" s="26">
        <f t="shared" si="0"/>
        <v>6</v>
      </c>
      <c r="E47" s="27">
        <f t="shared" si="1"/>
        <v>12</v>
      </c>
      <c r="F47" s="28">
        <f t="shared" si="2"/>
        <v>2018</v>
      </c>
      <c r="G47" s="21">
        <f t="shared" si="3"/>
        <v>2</v>
      </c>
      <c r="H47" s="22">
        <v>5392</v>
      </c>
      <c r="Q47" s="23">
        <v>2020</v>
      </c>
      <c r="R47" s="23">
        <f t="shared" si="15"/>
        <v>4</v>
      </c>
      <c r="S47" s="30">
        <f t="shared" si="4"/>
        <v>26391</v>
      </c>
      <c r="U47" s="23"/>
    </row>
    <row r="48" spans="3:23" ht="14.65" customHeight="1" x14ac:dyDescent="0.35">
      <c r="C48" s="17" t="s">
        <v>46</v>
      </c>
      <c r="D48" s="26">
        <f t="shared" si="0"/>
        <v>7</v>
      </c>
      <c r="E48" s="27">
        <f t="shared" si="1"/>
        <v>28</v>
      </c>
      <c r="F48" s="28">
        <f t="shared" si="2"/>
        <v>2021</v>
      </c>
      <c r="G48" s="21">
        <f t="shared" si="3"/>
        <v>3</v>
      </c>
      <c r="H48" s="22">
        <v>5054</v>
      </c>
      <c r="Q48" s="23">
        <v>2020</v>
      </c>
      <c r="R48" s="23">
        <f t="shared" si="15"/>
        <v>5</v>
      </c>
      <c r="S48" s="30">
        <f t="shared" si="4"/>
        <v>20506</v>
      </c>
      <c r="U48" s="23"/>
    </row>
    <row r="49" spans="3:21" ht="14.65" customHeight="1" x14ac:dyDescent="0.35">
      <c r="C49" s="17" t="s">
        <v>47</v>
      </c>
      <c r="D49" s="26">
        <f t="shared" si="0"/>
        <v>3</v>
      </c>
      <c r="E49" s="27">
        <f t="shared" si="1"/>
        <v>1</v>
      </c>
      <c r="F49" s="28">
        <f t="shared" si="2"/>
        <v>2022</v>
      </c>
      <c r="G49" s="21">
        <f t="shared" si="3"/>
        <v>1</v>
      </c>
      <c r="H49" s="22">
        <v>5068</v>
      </c>
      <c r="Q49" s="23">
        <v>2020</v>
      </c>
      <c r="R49" s="23">
        <f t="shared" si="15"/>
        <v>6</v>
      </c>
      <c r="S49" s="30">
        <f t="shared" si="4"/>
        <v>10514</v>
      </c>
      <c r="U49" s="23"/>
    </row>
    <row r="50" spans="3:21" ht="14.65" customHeight="1" x14ac:dyDescent="0.35">
      <c r="C50" s="17" t="s">
        <v>48</v>
      </c>
      <c r="D50" s="26">
        <f t="shared" si="0"/>
        <v>9</v>
      </c>
      <c r="E50" s="27">
        <f t="shared" si="1"/>
        <v>21</v>
      </c>
      <c r="F50" s="28">
        <f t="shared" si="2"/>
        <v>2019</v>
      </c>
      <c r="G50" s="21">
        <f t="shared" si="3"/>
        <v>3</v>
      </c>
      <c r="H50" s="22">
        <v>5023</v>
      </c>
      <c r="Q50" s="23">
        <v>2020</v>
      </c>
      <c r="R50" s="23">
        <f t="shared" si="15"/>
        <v>7</v>
      </c>
      <c r="S50" s="30">
        <f t="shared" si="4"/>
        <v>5167</v>
      </c>
    </row>
    <row r="51" spans="3:21" ht="14.65" customHeight="1" x14ac:dyDescent="0.35">
      <c r="C51" s="17" t="s">
        <v>49</v>
      </c>
      <c r="D51" s="26">
        <f t="shared" si="0"/>
        <v>2</v>
      </c>
      <c r="E51" s="27">
        <f t="shared" si="1"/>
        <v>20</v>
      </c>
      <c r="F51" s="28">
        <f t="shared" si="2"/>
        <v>2020</v>
      </c>
      <c r="G51" s="21">
        <f t="shared" si="3"/>
        <v>1</v>
      </c>
      <c r="H51" s="22">
        <v>5127</v>
      </c>
      <c r="Q51" s="23">
        <v>2020</v>
      </c>
      <c r="R51" s="23">
        <f t="shared" si="15"/>
        <v>8</v>
      </c>
      <c r="S51" s="30">
        <f t="shared" si="4"/>
        <v>26138</v>
      </c>
    </row>
    <row r="52" spans="3:21" ht="14.65" customHeight="1" x14ac:dyDescent="0.35">
      <c r="C52" s="17" t="s">
        <v>50</v>
      </c>
      <c r="D52" s="26">
        <f t="shared" si="0"/>
        <v>3</v>
      </c>
      <c r="E52" s="27">
        <f t="shared" si="1"/>
        <v>6</v>
      </c>
      <c r="F52" s="28">
        <f t="shared" si="2"/>
        <v>2019</v>
      </c>
      <c r="G52" s="21">
        <f t="shared" si="3"/>
        <v>1</v>
      </c>
      <c r="H52" s="22">
        <v>5191</v>
      </c>
      <c r="Q52" s="23">
        <v>2020</v>
      </c>
      <c r="R52" s="23">
        <f t="shared" si="15"/>
        <v>9</v>
      </c>
      <c r="S52" s="30">
        <f t="shared" si="4"/>
        <v>20598</v>
      </c>
    </row>
    <row r="53" spans="3:21" ht="14.65" customHeight="1" x14ac:dyDescent="0.35">
      <c r="C53" s="17" t="s">
        <v>51</v>
      </c>
      <c r="D53" s="26">
        <f t="shared" si="0"/>
        <v>3</v>
      </c>
      <c r="E53" s="27">
        <f t="shared" si="1"/>
        <v>13</v>
      </c>
      <c r="F53" s="28">
        <f t="shared" si="2"/>
        <v>2019</v>
      </c>
      <c r="G53" s="21">
        <f t="shared" si="3"/>
        <v>1</v>
      </c>
      <c r="H53" s="22">
        <v>5283</v>
      </c>
      <c r="Q53" s="23">
        <v>2020</v>
      </c>
      <c r="R53" s="23">
        <f t="shared" si="15"/>
        <v>10</v>
      </c>
      <c r="S53" s="30">
        <f t="shared" si="4"/>
        <v>15906</v>
      </c>
    </row>
    <row r="54" spans="3:21" ht="14.65" customHeight="1" x14ac:dyDescent="0.35">
      <c r="C54" s="17" t="s">
        <v>52</v>
      </c>
      <c r="D54" s="26">
        <f t="shared" si="0"/>
        <v>1</v>
      </c>
      <c r="E54" s="27">
        <f t="shared" si="1"/>
        <v>14</v>
      </c>
      <c r="F54" s="28">
        <f t="shared" si="2"/>
        <v>2022</v>
      </c>
      <c r="G54" s="21">
        <f t="shared" si="3"/>
        <v>1</v>
      </c>
      <c r="H54" s="22">
        <v>5010</v>
      </c>
      <c r="Q54" s="23">
        <v>2020</v>
      </c>
      <c r="R54" s="23">
        <f t="shared" si="15"/>
        <v>11</v>
      </c>
      <c r="S54" s="30">
        <f t="shared" si="4"/>
        <v>10593</v>
      </c>
    </row>
    <row r="55" spans="3:21" ht="14.65" customHeight="1" x14ac:dyDescent="0.35">
      <c r="C55" s="17" t="s">
        <v>53</v>
      </c>
      <c r="D55" s="26">
        <f t="shared" si="0"/>
        <v>12</v>
      </c>
      <c r="E55" s="27">
        <f t="shared" si="1"/>
        <v>9</v>
      </c>
      <c r="F55" s="28">
        <f t="shared" si="2"/>
        <v>2021</v>
      </c>
      <c r="G55" s="21">
        <f t="shared" si="3"/>
        <v>4</v>
      </c>
      <c r="H55" s="22">
        <v>5219</v>
      </c>
      <c r="Q55" s="23">
        <v>2020</v>
      </c>
      <c r="R55" s="23">
        <f t="shared" si="15"/>
        <v>12</v>
      </c>
      <c r="S55" s="30">
        <f t="shared" si="4"/>
        <v>15605</v>
      </c>
    </row>
    <row r="56" spans="3:21" ht="14.65" customHeight="1" x14ac:dyDescent="0.35">
      <c r="C56" s="17" t="s">
        <v>54</v>
      </c>
      <c r="D56" s="26">
        <f t="shared" si="0"/>
        <v>10</v>
      </c>
      <c r="E56" s="27">
        <f t="shared" si="1"/>
        <v>10</v>
      </c>
      <c r="F56" s="28">
        <f t="shared" si="2"/>
        <v>2022</v>
      </c>
      <c r="G56" s="21">
        <f t="shared" si="3"/>
        <v>4</v>
      </c>
      <c r="H56" s="22">
        <v>5072</v>
      </c>
      <c r="Q56" s="23">
        <v>2021</v>
      </c>
      <c r="R56" s="23">
        <v>1</v>
      </c>
      <c r="S56" s="30">
        <f t="shared" si="4"/>
        <v>20996</v>
      </c>
    </row>
    <row r="57" spans="3:21" ht="14.65" customHeight="1" x14ac:dyDescent="0.35">
      <c r="C57" s="17" t="s">
        <v>55</v>
      </c>
      <c r="D57" s="26">
        <f t="shared" si="0"/>
        <v>8</v>
      </c>
      <c r="E57" s="27">
        <f t="shared" si="1"/>
        <v>26</v>
      </c>
      <c r="F57" s="28">
        <f t="shared" si="2"/>
        <v>2022</v>
      </c>
      <c r="G57" s="21">
        <f t="shared" si="3"/>
        <v>3</v>
      </c>
      <c r="H57" s="22">
        <v>5110</v>
      </c>
      <c r="Q57" s="23">
        <v>2021</v>
      </c>
      <c r="R57" s="23">
        <f>+R56+1</f>
        <v>2</v>
      </c>
      <c r="S57" s="30">
        <f t="shared" si="4"/>
        <v>16041</v>
      </c>
    </row>
    <row r="58" spans="3:21" ht="14.65" customHeight="1" x14ac:dyDescent="0.35">
      <c r="C58" s="17" t="s">
        <v>56</v>
      </c>
      <c r="D58" s="26">
        <f t="shared" si="0"/>
        <v>2</v>
      </c>
      <c r="E58" s="27">
        <f t="shared" si="1"/>
        <v>19</v>
      </c>
      <c r="F58" s="28">
        <f t="shared" si="2"/>
        <v>2018</v>
      </c>
      <c r="G58" s="21">
        <f t="shared" si="3"/>
        <v>1</v>
      </c>
      <c r="H58" s="22">
        <v>5498</v>
      </c>
      <c r="Q58" s="23">
        <v>2021</v>
      </c>
      <c r="R58" s="23">
        <f t="shared" ref="R58:R67" si="16">+R57+1</f>
        <v>3</v>
      </c>
      <c r="S58" s="30">
        <f t="shared" si="4"/>
        <v>10094</v>
      </c>
    </row>
    <row r="59" spans="3:21" ht="14.65" customHeight="1" x14ac:dyDescent="0.35">
      <c r="C59" s="17" t="s">
        <v>57</v>
      </c>
      <c r="D59" s="26">
        <f t="shared" si="0"/>
        <v>7</v>
      </c>
      <c r="E59" s="27">
        <f t="shared" si="1"/>
        <v>2</v>
      </c>
      <c r="F59" s="28">
        <f t="shared" si="2"/>
        <v>2022</v>
      </c>
      <c r="G59" s="21">
        <f t="shared" si="3"/>
        <v>3</v>
      </c>
      <c r="H59" s="22">
        <v>5074</v>
      </c>
      <c r="Q59" s="23">
        <v>2021</v>
      </c>
      <c r="R59" s="23">
        <f t="shared" si="16"/>
        <v>4</v>
      </c>
      <c r="S59" s="30">
        <f t="shared" si="4"/>
        <v>10367</v>
      </c>
    </row>
    <row r="60" spans="3:21" ht="14.65" customHeight="1" x14ac:dyDescent="0.35">
      <c r="C60" s="17" t="s">
        <v>58</v>
      </c>
      <c r="D60" s="26">
        <f t="shared" si="0"/>
        <v>3</v>
      </c>
      <c r="E60" s="27">
        <f t="shared" si="1"/>
        <v>18</v>
      </c>
      <c r="F60" s="28">
        <f t="shared" si="2"/>
        <v>2019</v>
      </c>
      <c r="G60" s="21">
        <f t="shared" si="3"/>
        <v>1</v>
      </c>
      <c r="H60" s="22">
        <v>5378</v>
      </c>
      <c r="Q60" s="23">
        <v>2021</v>
      </c>
      <c r="R60" s="23">
        <f t="shared" si="16"/>
        <v>5</v>
      </c>
      <c r="S60" s="30">
        <f t="shared" si="4"/>
        <v>10509</v>
      </c>
    </row>
    <row r="61" spans="3:21" ht="14.65" customHeight="1" x14ac:dyDescent="0.35">
      <c r="C61" s="17" t="s">
        <v>31</v>
      </c>
      <c r="D61" s="26">
        <f t="shared" si="0"/>
        <v>3</v>
      </c>
      <c r="E61" s="27">
        <f t="shared" si="1"/>
        <v>26</v>
      </c>
      <c r="F61" s="28">
        <f t="shared" si="2"/>
        <v>2018</v>
      </c>
      <c r="G61" s="21">
        <f t="shared" si="3"/>
        <v>1</v>
      </c>
      <c r="H61" s="22">
        <v>5447</v>
      </c>
      <c r="Q61" s="23">
        <v>2021</v>
      </c>
      <c r="R61" s="23">
        <f t="shared" si="16"/>
        <v>6</v>
      </c>
      <c r="S61" s="30">
        <f t="shared" si="4"/>
        <v>15603</v>
      </c>
    </row>
    <row r="62" spans="3:21" ht="14.65" customHeight="1" x14ac:dyDescent="0.35">
      <c r="C62" s="17" t="s">
        <v>59</v>
      </c>
      <c r="D62" s="26">
        <f t="shared" si="0"/>
        <v>2</v>
      </c>
      <c r="E62" s="27">
        <f t="shared" si="1"/>
        <v>3</v>
      </c>
      <c r="F62" s="28">
        <f t="shared" si="2"/>
        <v>2018</v>
      </c>
      <c r="G62" s="21">
        <f t="shared" si="3"/>
        <v>1</v>
      </c>
      <c r="H62" s="22">
        <v>5350</v>
      </c>
      <c r="Q62" s="23">
        <v>2021</v>
      </c>
      <c r="R62" s="23">
        <f t="shared" si="16"/>
        <v>7</v>
      </c>
      <c r="S62" s="30">
        <f t="shared" si="4"/>
        <v>25613</v>
      </c>
    </row>
    <row r="63" spans="3:21" ht="14.65" customHeight="1" x14ac:dyDescent="0.35">
      <c r="C63" s="17" t="s">
        <v>60</v>
      </c>
      <c r="D63" s="26">
        <f t="shared" si="0"/>
        <v>9</v>
      </c>
      <c r="E63" s="27">
        <f t="shared" si="1"/>
        <v>2</v>
      </c>
      <c r="F63" s="28">
        <f t="shared" si="2"/>
        <v>2019</v>
      </c>
      <c r="G63" s="21">
        <f t="shared" si="3"/>
        <v>3</v>
      </c>
      <c r="H63" s="22">
        <v>5385</v>
      </c>
      <c r="Q63" s="23">
        <v>2021</v>
      </c>
      <c r="R63" s="23">
        <f t="shared" si="16"/>
        <v>8</v>
      </c>
      <c r="S63" s="30">
        <f t="shared" si="4"/>
        <v>5248</v>
      </c>
    </row>
    <row r="64" spans="3:21" ht="14.65" customHeight="1" x14ac:dyDescent="0.35">
      <c r="C64" s="17" t="s">
        <v>61</v>
      </c>
      <c r="D64" s="26">
        <f t="shared" si="0"/>
        <v>2</v>
      </c>
      <c r="E64" s="27">
        <f t="shared" si="1"/>
        <v>2</v>
      </c>
      <c r="F64" s="28">
        <f t="shared" si="2"/>
        <v>2022</v>
      </c>
      <c r="G64" s="21">
        <f t="shared" si="3"/>
        <v>1</v>
      </c>
      <c r="H64" s="22">
        <v>5024</v>
      </c>
      <c r="Q64" s="23">
        <v>2021</v>
      </c>
      <c r="R64" s="23">
        <f t="shared" si="16"/>
        <v>9</v>
      </c>
      <c r="S64" s="30">
        <f t="shared" si="4"/>
        <v>21311</v>
      </c>
    </row>
    <row r="65" spans="3:19" ht="14.65" customHeight="1" x14ac:dyDescent="0.35">
      <c r="C65" s="17" t="s">
        <v>62</v>
      </c>
      <c r="D65" s="26">
        <f t="shared" si="0"/>
        <v>5</v>
      </c>
      <c r="E65" s="27">
        <f t="shared" si="1"/>
        <v>30</v>
      </c>
      <c r="F65" s="28">
        <f t="shared" si="2"/>
        <v>2020</v>
      </c>
      <c r="G65" s="21">
        <f t="shared" si="3"/>
        <v>2</v>
      </c>
      <c r="H65" s="22">
        <v>5138</v>
      </c>
      <c r="Q65" s="23">
        <v>2021</v>
      </c>
      <c r="R65" s="23">
        <f t="shared" si="16"/>
        <v>10</v>
      </c>
      <c r="S65" s="30">
        <f t="shared" si="4"/>
        <v>15703</v>
      </c>
    </row>
    <row r="66" spans="3:19" ht="14.65" customHeight="1" x14ac:dyDescent="0.35">
      <c r="C66" s="17" t="s">
        <v>63</v>
      </c>
      <c r="D66" s="26">
        <f t="shared" si="0"/>
        <v>6</v>
      </c>
      <c r="E66" s="27">
        <f t="shared" si="1"/>
        <v>4</v>
      </c>
      <c r="F66" s="28">
        <f t="shared" si="2"/>
        <v>2020</v>
      </c>
      <c r="G66" s="21">
        <f t="shared" si="3"/>
        <v>2</v>
      </c>
      <c r="H66" s="22">
        <v>5279</v>
      </c>
      <c r="Q66" s="23">
        <v>2021</v>
      </c>
      <c r="R66" s="23">
        <f t="shared" si="16"/>
        <v>11</v>
      </c>
      <c r="S66" s="30">
        <f t="shared" si="4"/>
        <v>10486</v>
      </c>
    </row>
    <row r="67" spans="3:19" ht="14.65" customHeight="1" x14ac:dyDescent="0.35">
      <c r="C67" s="17" t="s">
        <v>64</v>
      </c>
      <c r="D67" s="26">
        <f t="shared" si="0"/>
        <v>10</v>
      </c>
      <c r="E67" s="27">
        <f t="shared" si="1"/>
        <v>14</v>
      </c>
      <c r="F67" s="28">
        <f t="shared" si="2"/>
        <v>2020</v>
      </c>
      <c r="G67" s="21">
        <f t="shared" si="3"/>
        <v>4</v>
      </c>
      <c r="H67" s="22">
        <v>5484</v>
      </c>
      <c r="Q67" s="23">
        <v>2021</v>
      </c>
      <c r="R67" s="23">
        <f t="shared" si="16"/>
        <v>12</v>
      </c>
      <c r="S67" s="30">
        <f t="shared" si="4"/>
        <v>41447</v>
      </c>
    </row>
    <row r="68" spans="3:19" ht="14.65" customHeight="1" x14ac:dyDescent="0.35">
      <c r="C68" s="17" t="s">
        <v>65</v>
      </c>
      <c r="D68" s="26">
        <f t="shared" si="0"/>
        <v>11</v>
      </c>
      <c r="E68" s="27">
        <f t="shared" si="1"/>
        <v>23</v>
      </c>
      <c r="F68" s="28">
        <f t="shared" si="2"/>
        <v>2018</v>
      </c>
      <c r="G68" s="21">
        <f t="shared" si="3"/>
        <v>4</v>
      </c>
      <c r="H68" s="22">
        <v>5478</v>
      </c>
      <c r="Q68" s="23">
        <v>2022</v>
      </c>
      <c r="R68" s="23">
        <v>1</v>
      </c>
      <c r="S68" s="30">
        <f t="shared" si="4"/>
        <v>15294</v>
      </c>
    </row>
    <row r="69" spans="3:19" ht="14.65" customHeight="1" x14ac:dyDescent="0.35">
      <c r="C69" s="17" t="s">
        <v>66</v>
      </c>
      <c r="D69" s="26">
        <f t="shared" si="0"/>
        <v>1</v>
      </c>
      <c r="E69" s="27">
        <f t="shared" si="1"/>
        <v>29</v>
      </c>
      <c r="F69" s="28">
        <f t="shared" si="2"/>
        <v>2019</v>
      </c>
      <c r="G69" s="21">
        <f t="shared" si="3"/>
        <v>1</v>
      </c>
      <c r="H69" s="22">
        <v>5021</v>
      </c>
      <c r="Q69" s="23">
        <v>2022</v>
      </c>
      <c r="R69" s="23">
        <f>+R68+1</f>
        <v>2</v>
      </c>
      <c r="S69" s="30">
        <f t="shared" si="4"/>
        <v>15572</v>
      </c>
    </row>
    <row r="70" spans="3:19" ht="14.65" customHeight="1" x14ac:dyDescent="0.35">
      <c r="C70" s="17" t="s">
        <v>67</v>
      </c>
      <c r="D70" s="26">
        <f t="shared" si="0"/>
        <v>5</v>
      </c>
      <c r="E70" s="27">
        <f t="shared" si="1"/>
        <v>30</v>
      </c>
      <c r="F70" s="28">
        <f t="shared" si="2"/>
        <v>2022</v>
      </c>
      <c r="G70" s="21">
        <f t="shared" si="3"/>
        <v>2</v>
      </c>
      <c r="H70" s="22">
        <v>5320</v>
      </c>
      <c r="Q70" s="23">
        <v>2022</v>
      </c>
      <c r="R70" s="23">
        <f t="shared" ref="R70:R79" si="17">+R69+1</f>
        <v>3</v>
      </c>
      <c r="S70" s="30">
        <f t="shared" si="4"/>
        <v>41313</v>
      </c>
    </row>
    <row r="71" spans="3:19" ht="14.65" customHeight="1" x14ac:dyDescent="0.35">
      <c r="C71" s="17" t="s">
        <v>68</v>
      </c>
      <c r="D71" s="26">
        <f t="shared" si="0"/>
        <v>6</v>
      </c>
      <c r="E71" s="27">
        <f t="shared" si="1"/>
        <v>14</v>
      </c>
      <c r="F71" s="28">
        <f t="shared" si="2"/>
        <v>2018</v>
      </c>
      <c r="G71" s="21">
        <f t="shared" si="3"/>
        <v>2</v>
      </c>
      <c r="H71" s="22">
        <v>5060</v>
      </c>
      <c r="Q71" s="23">
        <v>2022</v>
      </c>
      <c r="R71" s="23">
        <f t="shared" si="17"/>
        <v>4</v>
      </c>
      <c r="S71" s="30">
        <f t="shared" si="4"/>
        <v>21271</v>
      </c>
    </row>
    <row r="72" spans="3:19" ht="14.65" customHeight="1" x14ac:dyDescent="0.35">
      <c r="C72" s="17" t="s">
        <v>69</v>
      </c>
      <c r="D72" s="26">
        <f t="shared" si="0"/>
        <v>10</v>
      </c>
      <c r="E72" s="27">
        <f t="shared" si="1"/>
        <v>6</v>
      </c>
      <c r="F72" s="28">
        <f t="shared" si="2"/>
        <v>2019</v>
      </c>
      <c r="G72" s="21">
        <f t="shared" si="3"/>
        <v>4</v>
      </c>
      <c r="H72" s="22">
        <v>5049</v>
      </c>
      <c r="Q72" s="23">
        <v>2022</v>
      </c>
      <c r="R72" s="23">
        <f t="shared" si="17"/>
        <v>5</v>
      </c>
      <c r="S72" s="30">
        <f t="shared" si="4"/>
        <v>10766</v>
      </c>
    </row>
    <row r="73" spans="3:19" ht="14.65" customHeight="1" x14ac:dyDescent="0.35">
      <c r="C73" s="17" t="s">
        <v>70</v>
      </c>
      <c r="D73" s="26">
        <f t="shared" si="0"/>
        <v>7</v>
      </c>
      <c r="E73" s="27">
        <f t="shared" si="1"/>
        <v>9</v>
      </c>
      <c r="F73" s="28">
        <f t="shared" si="2"/>
        <v>2018</v>
      </c>
      <c r="G73" s="21">
        <f t="shared" si="3"/>
        <v>3</v>
      </c>
      <c r="H73" s="22">
        <v>5389</v>
      </c>
      <c r="Q73" s="23">
        <v>2022</v>
      </c>
      <c r="R73" s="23">
        <f t="shared" si="17"/>
        <v>6</v>
      </c>
      <c r="S73" s="30">
        <f t="shared" si="4"/>
        <v>15488</v>
      </c>
    </row>
    <row r="74" spans="3:19" ht="14.65" customHeight="1" x14ac:dyDescent="0.35">
      <c r="C74" s="17" t="s">
        <v>71</v>
      </c>
      <c r="D74" s="26">
        <f t="shared" si="0"/>
        <v>2</v>
      </c>
      <c r="E74" s="27">
        <f t="shared" si="1"/>
        <v>7</v>
      </c>
      <c r="F74" s="28">
        <f t="shared" si="2"/>
        <v>2021</v>
      </c>
      <c r="G74" s="21">
        <f t="shared" si="3"/>
        <v>1</v>
      </c>
      <c r="H74" s="22">
        <v>5417</v>
      </c>
      <c r="Q74" s="23">
        <v>2022</v>
      </c>
      <c r="R74" s="23">
        <f t="shared" si="17"/>
        <v>7</v>
      </c>
      <c r="S74" s="30">
        <f t="shared" si="4"/>
        <v>21238</v>
      </c>
    </row>
    <row r="75" spans="3:19" ht="14.65" customHeight="1" x14ac:dyDescent="0.35">
      <c r="C75" s="17" t="s">
        <v>72</v>
      </c>
      <c r="D75" s="26">
        <f t="shared" si="0"/>
        <v>12</v>
      </c>
      <c r="E75" s="27">
        <f t="shared" si="1"/>
        <v>28</v>
      </c>
      <c r="F75" s="28">
        <f t="shared" si="2"/>
        <v>2022</v>
      </c>
      <c r="G75" s="21">
        <f t="shared" si="3"/>
        <v>4</v>
      </c>
      <c r="H75" s="22">
        <v>5006</v>
      </c>
      <c r="Q75" s="23">
        <v>2022</v>
      </c>
      <c r="R75" s="23">
        <f t="shared" si="17"/>
        <v>8</v>
      </c>
      <c r="S75" s="30">
        <f t="shared" si="4"/>
        <v>20914</v>
      </c>
    </row>
    <row r="76" spans="3:19" ht="14.65" customHeight="1" x14ac:dyDescent="0.35">
      <c r="C76" s="17" t="s">
        <v>73</v>
      </c>
      <c r="D76" s="26">
        <f t="shared" si="0"/>
        <v>2</v>
      </c>
      <c r="E76" s="27">
        <f t="shared" si="1"/>
        <v>9</v>
      </c>
      <c r="F76" s="28">
        <f t="shared" si="2"/>
        <v>2022</v>
      </c>
      <c r="G76" s="21">
        <f t="shared" si="3"/>
        <v>1</v>
      </c>
      <c r="H76" s="22">
        <v>5341</v>
      </c>
      <c r="Q76" s="23">
        <v>2022</v>
      </c>
      <c r="R76" s="23">
        <f t="shared" si="17"/>
        <v>9</v>
      </c>
      <c r="S76" s="30">
        <f t="shared" si="4"/>
        <v>16101</v>
      </c>
    </row>
    <row r="77" spans="3:19" ht="14.65" customHeight="1" x14ac:dyDescent="0.35">
      <c r="C77" s="17" t="s">
        <v>74</v>
      </c>
      <c r="D77" s="26">
        <f t="shared" si="0"/>
        <v>5</v>
      </c>
      <c r="E77" s="27">
        <f t="shared" si="1"/>
        <v>1</v>
      </c>
      <c r="F77" s="28">
        <f t="shared" si="2"/>
        <v>2019</v>
      </c>
      <c r="G77" s="21">
        <f t="shared" si="3"/>
        <v>2</v>
      </c>
      <c r="H77" s="22">
        <v>5108</v>
      </c>
      <c r="Q77" s="23">
        <v>2022</v>
      </c>
      <c r="R77" s="23">
        <f t="shared" si="17"/>
        <v>10</v>
      </c>
      <c r="S77" s="30">
        <f t="shared" si="4"/>
        <v>10354</v>
      </c>
    </row>
    <row r="78" spans="3:19" ht="14.65" customHeight="1" x14ac:dyDescent="0.35">
      <c r="C78" s="17" t="s">
        <v>75</v>
      </c>
      <c r="D78" s="26">
        <f t="shared" si="0"/>
        <v>6</v>
      </c>
      <c r="E78" s="27">
        <f t="shared" si="1"/>
        <v>16</v>
      </c>
      <c r="F78" s="28">
        <f t="shared" si="2"/>
        <v>2019</v>
      </c>
      <c r="G78" s="21">
        <f t="shared" si="3"/>
        <v>2</v>
      </c>
      <c r="H78" s="22">
        <v>5480</v>
      </c>
      <c r="Q78" s="23">
        <v>2022</v>
      </c>
      <c r="R78" s="23">
        <f t="shared" si="17"/>
        <v>11</v>
      </c>
      <c r="S78" s="30">
        <f t="shared" si="4"/>
        <v>5225</v>
      </c>
    </row>
    <row r="79" spans="3:19" ht="14.65" customHeight="1" x14ac:dyDescent="0.35">
      <c r="C79" s="17" t="s">
        <v>76</v>
      </c>
      <c r="D79" s="26">
        <f t="shared" si="0"/>
        <v>4</v>
      </c>
      <c r="E79" s="27">
        <f t="shared" si="1"/>
        <v>29</v>
      </c>
      <c r="F79" s="28">
        <f t="shared" si="2"/>
        <v>2019</v>
      </c>
      <c r="G79" s="21">
        <f t="shared" si="3"/>
        <v>2</v>
      </c>
      <c r="H79" s="22">
        <v>5422</v>
      </c>
      <c r="Q79" s="23">
        <v>2022</v>
      </c>
      <c r="R79" s="23">
        <f t="shared" si="17"/>
        <v>12</v>
      </c>
      <c r="S79" s="31">
        <f t="shared" si="4"/>
        <v>20640</v>
      </c>
    </row>
    <row r="80" spans="3:19" ht="14.65" customHeight="1" x14ac:dyDescent="0.35">
      <c r="C80" s="17" t="s">
        <v>66</v>
      </c>
      <c r="D80" s="26">
        <f t="shared" si="0"/>
        <v>1</v>
      </c>
      <c r="E80" s="27">
        <f t="shared" si="1"/>
        <v>29</v>
      </c>
      <c r="F80" s="28">
        <f t="shared" si="2"/>
        <v>2019</v>
      </c>
      <c r="G80" s="21">
        <f t="shared" si="3"/>
        <v>1</v>
      </c>
      <c r="H80" s="22">
        <v>5346</v>
      </c>
    </row>
    <row r="81" spans="3:8" ht="14.65" customHeight="1" x14ac:dyDescent="0.35">
      <c r="C81" s="17" t="s">
        <v>77</v>
      </c>
      <c r="D81" s="26">
        <f t="shared" si="0"/>
        <v>2</v>
      </c>
      <c r="E81" s="27">
        <f t="shared" si="1"/>
        <v>17</v>
      </c>
      <c r="F81" s="28">
        <f t="shared" si="2"/>
        <v>2018</v>
      </c>
      <c r="G81" s="21">
        <f t="shared" si="3"/>
        <v>1</v>
      </c>
      <c r="H81" s="22">
        <v>5430</v>
      </c>
    </row>
    <row r="82" spans="3:8" ht="14.65" customHeight="1" x14ac:dyDescent="0.35">
      <c r="C82" s="17" t="s">
        <v>78</v>
      </c>
      <c r="D82" s="26">
        <f t="shared" si="0"/>
        <v>7</v>
      </c>
      <c r="E82" s="27">
        <f t="shared" si="1"/>
        <v>29</v>
      </c>
      <c r="F82" s="28">
        <f t="shared" si="2"/>
        <v>2021</v>
      </c>
      <c r="G82" s="21">
        <f t="shared" si="3"/>
        <v>3</v>
      </c>
      <c r="H82" s="22">
        <v>5008</v>
      </c>
    </row>
    <row r="83" spans="3:8" ht="14.65" customHeight="1" x14ac:dyDescent="0.35">
      <c r="C83" s="17" t="s">
        <v>79</v>
      </c>
      <c r="D83" s="26">
        <f t="shared" si="0"/>
        <v>10</v>
      </c>
      <c r="E83" s="27">
        <f t="shared" si="1"/>
        <v>3</v>
      </c>
      <c r="F83" s="28">
        <f t="shared" si="2"/>
        <v>2018</v>
      </c>
      <c r="G83" s="21">
        <f t="shared" si="3"/>
        <v>4</v>
      </c>
      <c r="H83" s="22">
        <v>5073</v>
      </c>
    </row>
    <row r="84" spans="3:8" ht="14.65" customHeight="1" x14ac:dyDescent="0.35">
      <c r="C84" s="17" t="s">
        <v>80</v>
      </c>
      <c r="D84" s="26">
        <f t="shared" ref="D84:D147" si="18">MONTH(C84)</f>
        <v>5</v>
      </c>
      <c r="E84" s="27">
        <f t="shared" ref="E84:E147" si="19">DAY(C84)</f>
        <v>2</v>
      </c>
      <c r="F84" s="28">
        <f t="shared" ref="F84:F147" si="20">YEAR(C84)</f>
        <v>2021</v>
      </c>
      <c r="G84" s="21">
        <f t="shared" si="3"/>
        <v>2</v>
      </c>
      <c r="H84" s="22">
        <v>5294</v>
      </c>
    </row>
    <row r="85" spans="3:8" ht="14.65" customHeight="1" x14ac:dyDescent="0.35">
      <c r="C85" s="17" t="s">
        <v>81</v>
      </c>
      <c r="D85" s="26">
        <f t="shared" si="18"/>
        <v>12</v>
      </c>
      <c r="E85" s="27">
        <f t="shared" si="19"/>
        <v>28</v>
      </c>
      <c r="F85" s="28">
        <f t="shared" si="20"/>
        <v>2019</v>
      </c>
      <c r="G85" s="21">
        <f t="shared" ref="G85:G148" si="21">ROUNDUP(D85/3,0)</f>
        <v>4</v>
      </c>
      <c r="H85" s="22">
        <v>5174</v>
      </c>
    </row>
    <row r="86" spans="3:8" ht="14.65" customHeight="1" x14ac:dyDescent="0.35">
      <c r="C86" s="17" t="s">
        <v>82</v>
      </c>
      <c r="D86" s="26">
        <f t="shared" si="18"/>
        <v>3</v>
      </c>
      <c r="E86" s="27">
        <f t="shared" si="19"/>
        <v>14</v>
      </c>
      <c r="F86" s="28">
        <f t="shared" si="20"/>
        <v>2021</v>
      </c>
      <c r="G86" s="21">
        <f t="shared" si="21"/>
        <v>1</v>
      </c>
      <c r="H86" s="22">
        <v>5046</v>
      </c>
    </row>
    <row r="87" spans="3:8" ht="14.65" customHeight="1" x14ac:dyDescent="0.35">
      <c r="C87" s="17" t="s">
        <v>83</v>
      </c>
      <c r="D87" s="26">
        <f t="shared" si="18"/>
        <v>6</v>
      </c>
      <c r="E87" s="27">
        <f t="shared" si="19"/>
        <v>27</v>
      </c>
      <c r="F87" s="28">
        <f t="shared" si="20"/>
        <v>2019</v>
      </c>
      <c r="G87" s="21">
        <f t="shared" si="21"/>
        <v>2</v>
      </c>
      <c r="H87" s="22">
        <v>5192</v>
      </c>
    </row>
    <row r="88" spans="3:8" ht="14.65" customHeight="1" x14ac:dyDescent="0.35">
      <c r="C88" s="17" t="s">
        <v>84</v>
      </c>
      <c r="D88" s="26">
        <f t="shared" si="18"/>
        <v>8</v>
      </c>
      <c r="E88" s="27">
        <f t="shared" si="19"/>
        <v>29</v>
      </c>
      <c r="F88" s="28">
        <f t="shared" si="20"/>
        <v>2020</v>
      </c>
      <c r="G88" s="21">
        <f t="shared" si="21"/>
        <v>3</v>
      </c>
      <c r="H88" s="22">
        <v>5123</v>
      </c>
    </row>
    <row r="89" spans="3:8" ht="14.65" customHeight="1" x14ac:dyDescent="0.35">
      <c r="C89" s="17" t="s">
        <v>85</v>
      </c>
      <c r="D89" s="26">
        <f t="shared" si="18"/>
        <v>9</v>
      </c>
      <c r="E89" s="27">
        <f t="shared" si="19"/>
        <v>9</v>
      </c>
      <c r="F89" s="28">
        <f t="shared" si="20"/>
        <v>2019</v>
      </c>
      <c r="G89" s="21">
        <f t="shared" si="21"/>
        <v>3</v>
      </c>
      <c r="H89" s="22">
        <v>5257</v>
      </c>
    </row>
    <row r="90" spans="3:8" ht="14.65" customHeight="1" x14ac:dyDescent="0.35">
      <c r="C90" s="17" t="s">
        <v>86</v>
      </c>
      <c r="D90" s="26">
        <f t="shared" si="18"/>
        <v>1</v>
      </c>
      <c r="E90" s="27">
        <f t="shared" si="19"/>
        <v>18</v>
      </c>
      <c r="F90" s="28">
        <f t="shared" si="20"/>
        <v>2022</v>
      </c>
      <c r="G90" s="21">
        <f t="shared" si="21"/>
        <v>1</v>
      </c>
      <c r="H90" s="22">
        <v>5068</v>
      </c>
    </row>
    <row r="91" spans="3:8" ht="14.65" customHeight="1" x14ac:dyDescent="0.35">
      <c r="C91" s="17" t="s">
        <v>22</v>
      </c>
      <c r="D91" s="26">
        <f t="shared" si="18"/>
        <v>1</v>
      </c>
      <c r="E91" s="27">
        <f t="shared" si="19"/>
        <v>22</v>
      </c>
      <c r="F91" s="28">
        <f t="shared" si="20"/>
        <v>2020</v>
      </c>
      <c r="G91" s="21">
        <f t="shared" si="21"/>
        <v>1</v>
      </c>
      <c r="H91" s="22">
        <v>5130</v>
      </c>
    </row>
    <row r="92" spans="3:8" ht="14.65" customHeight="1" x14ac:dyDescent="0.35">
      <c r="C92" s="17" t="s">
        <v>87</v>
      </c>
      <c r="D92" s="26">
        <f t="shared" si="18"/>
        <v>9</v>
      </c>
      <c r="E92" s="27">
        <f t="shared" si="19"/>
        <v>12</v>
      </c>
      <c r="F92" s="28">
        <f t="shared" si="20"/>
        <v>2020</v>
      </c>
      <c r="G92" s="21">
        <f t="shared" si="21"/>
        <v>3</v>
      </c>
      <c r="H92" s="22">
        <v>5153</v>
      </c>
    </row>
    <row r="93" spans="3:8" ht="14.65" customHeight="1" x14ac:dyDescent="0.35">
      <c r="C93" s="17" t="s">
        <v>88</v>
      </c>
      <c r="D93" s="26">
        <f t="shared" si="18"/>
        <v>7</v>
      </c>
      <c r="E93" s="27">
        <f t="shared" si="19"/>
        <v>13</v>
      </c>
      <c r="F93" s="28">
        <f t="shared" si="20"/>
        <v>2020</v>
      </c>
      <c r="G93" s="21">
        <f t="shared" si="21"/>
        <v>3</v>
      </c>
      <c r="H93" s="22">
        <v>5167</v>
      </c>
    </row>
    <row r="94" spans="3:8" ht="14.65" customHeight="1" x14ac:dyDescent="0.35">
      <c r="C94" s="17" t="s">
        <v>89</v>
      </c>
      <c r="D94" s="26">
        <f t="shared" si="18"/>
        <v>6</v>
      </c>
      <c r="E94" s="27">
        <f t="shared" si="19"/>
        <v>2</v>
      </c>
      <c r="F94" s="28">
        <f t="shared" si="20"/>
        <v>2018</v>
      </c>
      <c r="G94" s="21">
        <f t="shared" si="21"/>
        <v>2</v>
      </c>
      <c r="H94" s="22">
        <v>5265</v>
      </c>
    </row>
    <row r="95" spans="3:8" ht="14.65" customHeight="1" x14ac:dyDescent="0.35">
      <c r="C95" s="17" t="s">
        <v>90</v>
      </c>
      <c r="D95" s="26">
        <f t="shared" si="18"/>
        <v>8</v>
      </c>
      <c r="E95" s="27">
        <f t="shared" si="19"/>
        <v>1</v>
      </c>
      <c r="F95" s="28">
        <f t="shared" si="20"/>
        <v>2018</v>
      </c>
      <c r="G95" s="21">
        <f t="shared" si="21"/>
        <v>3</v>
      </c>
      <c r="H95" s="22">
        <v>5083</v>
      </c>
    </row>
    <row r="96" spans="3:8" ht="14.65" customHeight="1" x14ac:dyDescent="0.35">
      <c r="C96" s="17" t="s">
        <v>91</v>
      </c>
      <c r="D96" s="26">
        <f t="shared" si="18"/>
        <v>2</v>
      </c>
      <c r="E96" s="27">
        <f t="shared" si="19"/>
        <v>11</v>
      </c>
      <c r="F96" s="28">
        <f t="shared" si="20"/>
        <v>2018</v>
      </c>
      <c r="G96" s="21">
        <f t="shared" si="21"/>
        <v>1</v>
      </c>
      <c r="H96" s="22">
        <v>5312</v>
      </c>
    </row>
    <row r="97" spans="3:8" ht="14.65" customHeight="1" x14ac:dyDescent="0.35">
      <c r="C97" s="17" t="s">
        <v>92</v>
      </c>
      <c r="D97" s="26">
        <f t="shared" si="18"/>
        <v>7</v>
      </c>
      <c r="E97" s="27">
        <f t="shared" si="19"/>
        <v>30</v>
      </c>
      <c r="F97" s="28">
        <f t="shared" si="20"/>
        <v>2018</v>
      </c>
      <c r="G97" s="21">
        <f t="shared" si="21"/>
        <v>3</v>
      </c>
      <c r="H97" s="22">
        <v>5154</v>
      </c>
    </row>
    <row r="98" spans="3:8" ht="14.65" customHeight="1" x14ac:dyDescent="0.35">
      <c r="C98" s="17" t="s">
        <v>93</v>
      </c>
      <c r="D98" s="26">
        <f t="shared" si="18"/>
        <v>3</v>
      </c>
      <c r="E98" s="27">
        <f t="shared" si="19"/>
        <v>8</v>
      </c>
      <c r="F98" s="28">
        <f t="shared" si="20"/>
        <v>2020</v>
      </c>
      <c r="G98" s="21">
        <f t="shared" si="21"/>
        <v>1</v>
      </c>
      <c r="H98" s="22">
        <v>5420</v>
      </c>
    </row>
    <row r="99" spans="3:8" ht="14.65" customHeight="1" x14ac:dyDescent="0.35">
      <c r="C99" s="17" t="s">
        <v>94</v>
      </c>
      <c r="D99" s="26">
        <f t="shared" si="18"/>
        <v>9</v>
      </c>
      <c r="E99" s="27">
        <f t="shared" si="19"/>
        <v>28</v>
      </c>
      <c r="F99" s="28">
        <f t="shared" si="20"/>
        <v>2018</v>
      </c>
      <c r="G99" s="21">
        <f t="shared" si="21"/>
        <v>3</v>
      </c>
      <c r="H99" s="22">
        <v>5324</v>
      </c>
    </row>
    <row r="100" spans="3:8" ht="14.65" customHeight="1" x14ac:dyDescent="0.35">
      <c r="C100" s="17" t="s">
        <v>95</v>
      </c>
      <c r="D100" s="26">
        <f t="shared" si="18"/>
        <v>5</v>
      </c>
      <c r="E100" s="27">
        <f t="shared" si="19"/>
        <v>26</v>
      </c>
      <c r="F100" s="28">
        <f t="shared" si="20"/>
        <v>2018</v>
      </c>
      <c r="G100" s="21">
        <f t="shared" si="21"/>
        <v>2</v>
      </c>
      <c r="H100" s="22">
        <v>5174</v>
      </c>
    </row>
    <row r="101" spans="3:8" ht="14.65" customHeight="1" x14ac:dyDescent="0.35">
      <c r="C101" s="17" t="s">
        <v>96</v>
      </c>
      <c r="D101" s="26">
        <f t="shared" si="18"/>
        <v>3</v>
      </c>
      <c r="E101" s="27">
        <f t="shared" si="19"/>
        <v>29</v>
      </c>
      <c r="F101" s="28">
        <f t="shared" si="20"/>
        <v>2022</v>
      </c>
      <c r="G101" s="21">
        <f t="shared" si="21"/>
        <v>1</v>
      </c>
      <c r="H101" s="22">
        <v>5456</v>
      </c>
    </row>
    <row r="102" spans="3:8" ht="14.65" customHeight="1" x14ac:dyDescent="0.35">
      <c r="C102" s="17" t="s">
        <v>97</v>
      </c>
      <c r="D102" s="26">
        <f t="shared" si="18"/>
        <v>10</v>
      </c>
      <c r="E102" s="27">
        <f t="shared" si="19"/>
        <v>1</v>
      </c>
      <c r="F102" s="28">
        <f t="shared" si="20"/>
        <v>2020</v>
      </c>
      <c r="G102" s="21">
        <f t="shared" si="21"/>
        <v>4</v>
      </c>
      <c r="H102" s="22">
        <v>5257</v>
      </c>
    </row>
    <row r="103" spans="3:8" ht="14.65" customHeight="1" x14ac:dyDescent="0.35">
      <c r="C103" s="17" t="s">
        <v>55</v>
      </c>
      <c r="D103" s="26">
        <f t="shared" si="18"/>
        <v>8</v>
      </c>
      <c r="E103" s="27">
        <f t="shared" si="19"/>
        <v>26</v>
      </c>
      <c r="F103" s="28">
        <f t="shared" si="20"/>
        <v>2022</v>
      </c>
      <c r="G103" s="21">
        <f t="shared" si="21"/>
        <v>3</v>
      </c>
      <c r="H103" s="22">
        <v>5170</v>
      </c>
    </row>
    <row r="104" spans="3:8" ht="14.65" customHeight="1" x14ac:dyDescent="0.35">
      <c r="C104" s="17" t="s">
        <v>98</v>
      </c>
      <c r="D104" s="26">
        <f t="shared" si="18"/>
        <v>10</v>
      </c>
      <c r="E104" s="27">
        <f t="shared" si="19"/>
        <v>8</v>
      </c>
      <c r="F104" s="28">
        <f t="shared" si="20"/>
        <v>2019</v>
      </c>
      <c r="G104" s="21">
        <f t="shared" si="21"/>
        <v>4</v>
      </c>
      <c r="H104" s="22">
        <v>5120</v>
      </c>
    </row>
    <row r="105" spans="3:8" ht="14.65" customHeight="1" x14ac:dyDescent="0.35">
      <c r="C105" s="17" t="s">
        <v>99</v>
      </c>
      <c r="D105" s="26">
        <f t="shared" si="18"/>
        <v>4</v>
      </c>
      <c r="E105" s="27">
        <f t="shared" si="19"/>
        <v>1</v>
      </c>
      <c r="F105" s="28">
        <f t="shared" si="20"/>
        <v>2021</v>
      </c>
      <c r="G105" s="21">
        <f t="shared" si="21"/>
        <v>2</v>
      </c>
      <c r="H105" s="22">
        <v>5252</v>
      </c>
    </row>
    <row r="106" spans="3:8" ht="14.65" customHeight="1" x14ac:dyDescent="0.35">
      <c r="C106" s="17" t="s">
        <v>100</v>
      </c>
      <c r="D106" s="26">
        <f t="shared" si="18"/>
        <v>6</v>
      </c>
      <c r="E106" s="27">
        <f t="shared" si="19"/>
        <v>30</v>
      </c>
      <c r="F106" s="28">
        <f t="shared" si="20"/>
        <v>2021</v>
      </c>
      <c r="G106" s="21">
        <f t="shared" si="21"/>
        <v>2</v>
      </c>
      <c r="H106" s="22">
        <v>5156</v>
      </c>
    </row>
    <row r="107" spans="3:8" ht="14.65" customHeight="1" x14ac:dyDescent="0.35">
      <c r="C107" s="17" t="s">
        <v>101</v>
      </c>
      <c r="D107" s="26">
        <f t="shared" si="18"/>
        <v>9</v>
      </c>
      <c r="E107" s="27">
        <f t="shared" si="19"/>
        <v>8</v>
      </c>
      <c r="F107" s="28">
        <f t="shared" si="20"/>
        <v>2018</v>
      </c>
      <c r="G107" s="21">
        <f t="shared" si="21"/>
        <v>3</v>
      </c>
      <c r="H107" s="22">
        <v>5104</v>
      </c>
    </row>
    <row r="108" spans="3:8" ht="14.65" customHeight="1" x14ac:dyDescent="0.35">
      <c r="C108" s="17" t="s">
        <v>102</v>
      </c>
      <c r="D108" s="26">
        <f t="shared" si="18"/>
        <v>5</v>
      </c>
      <c r="E108" s="27">
        <f t="shared" si="19"/>
        <v>8</v>
      </c>
      <c r="F108" s="28">
        <f t="shared" si="20"/>
        <v>2020</v>
      </c>
      <c r="G108" s="21">
        <f t="shared" si="21"/>
        <v>2</v>
      </c>
      <c r="H108" s="22">
        <v>5177</v>
      </c>
    </row>
    <row r="109" spans="3:8" ht="14.65" customHeight="1" x14ac:dyDescent="0.35">
      <c r="C109" s="17" t="s">
        <v>103</v>
      </c>
      <c r="D109" s="26">
        <f t="shared" si="18"/>
        <v>8</v>
      </c>
      <c r="E109" s="27">
        <f t="shared" si="19"/>
        <v>26</v>
      </c>
      <c r="F109" s="28">
        <f t="shared" si="20"/>
        <v>2019</v>
      </c>
      <c r="G109" s="21">
        <f t="shared" si="21"/>
        <v>3</v>
      </c>
      <c r="H109" s="22">
        <v>5499</v>
      </c>
    </row>
    <row r="110" spans="3:8" ht="14.65" customHeight="1" x14ac:dyDescent="0.35">
      <c r="C110" s="17" t="s">
        <v>104</v>
      </c>
      <c r="D110" s="26">
        <f t="shared" si="18"/>
        <v>10</v>
      </c>
      <c r="E110" s="27">
        <f t="shared" si="19"/>
        <v>9</v>
      </c>
      <c r="F110" s="28">
        <f t="shared" si="20"/>
        <v>2021</v>
      </c>
      <c r="G110" s="21">
        <f t="shared" si="21"/>
        <v>4</v>
      </c>
      <c r="H110" s="22">
        <v>5198</v>
      </c>
    </row>
    <row r="111" spans="3:8" ht="14.65" customHeight="1" x14ac:dyDescent="0.35">
      <c r="C111" s="17" t="s">
        <v>105</v>
      </c>
      <c r="D111" s="26">
        <f t="shared" si="18"/>
        <v>3</v>
      </c>
      <c r="E111" s="27">
        <f t="shared" si="19"/>
        <v>7</v>
      </c>
      <c r="F111" s="28">
        <f t="shared" si="20"/>
        <v>2022</v>
      </c>
      <c r="G111" s="21">
        <f t="shared" si="21"/>
        <v>1</v>
      </c>
      <c r="H111" s="22">
        <v>5220</v>
      </c>
    </row>
    <row r="112" spans="3:8" ht="14.65" customHeight="1" x14ac:dyDescent="0.35">
      <c r="C112" s="17" t="s">
        <v>106</v>
      </c>
      <c r="D112" s="26">
        <f t="shared" si="18"/>
        <v>1</v>
      </c>
      <c r="E112" s="27">
        <f t="shared" si="19"/>
        <v>28</v>
      </c>
      <c r="F112" s="28">
        <f t="shared" si="20"/>
        <v>2020</v>
      </c>
      <c r="G112" s="21">
        <f t="shared" si="21"/>
        <v>1</v>
      </c>
      <c r="H112" s="22">
        <v>5168</v>
      </c>
    </row>
    <row r="113" spans="3:8" ht="14.65" customHeight="1" x14ac:dyDescent="0.35">
      <c r="C113" s="17" t="s">
        <v>107</v>
      </c>
      <c r="D113" s="26">
        <f t="shared" si="18"/>
        <v>4</v>
      </c>
      <c r="E113" s="27">
        <f t="shared" si="19"/>
        <v>29</v>
      </c>
      <c r="F113" s="28">
        <f t="shared" si="20"/>
        <v>2018</v>
      </c>
      <c r="G113" s="21">
        <f t="shared" si="21"/>
        <v>2</v>
      </c>
      <c r="H113" s="22">
        <v>5302</v>
      </c>
    </row>
    <row r="114" spans="3:8" ht="14.65" customHeight="1" x14ac:dyDescent="0.35">
      <c r="C114" s="17" t="s">
        <v>108</v>
      </c>
      <c r="D114" s="26">
        <f t="shared" si="18"/>
        <v>4</v>
      </c>
      <c r="E114" s="27">
        <f t="shared" si="19"/>
        <v>18</v>
      </c>
      <c r="F114" s="28">
        <f t="shared" si="20"/>
        <v>2022</v>
      </c>
      <c r="G114" s="21">
        <f t="shared" si="21"/>
        <v>2</v>
      </c>
      <c r="H114" s="22">
        <v>5429</v>
      </c>
    </row>
    <row r="115" spans="3:8" ht="14.65" customHeight="1" x14ac:dyDescent="0.35">
      <c r="C115" s="17" t="s">
        <v>109</v>
      </c>
      <c r="D115" s="26">
        <f t="shared" si="18"/>
        <v>6</v>
      </c>
      <c r="E115" s="27">
        <f t="shared" si="19"/>
        <v>21</v>
      </c>
      <c r="F115" s="28">
        <f t="shared" si="20"/>
        <v>2020</v>
      </c>
      <c r="G115" s="21">
        <f t="shared" si="21"/>
        <v>2</v>
      </c>
      <c r="H115" s="22">
        <v>5235</v>
      </c>
    </row>
    <row r="116" spans="3:8" ht="14.65" customHeight="1" x14ac:dyDescent="0.35">
      <c r="C116" s="17" t="s">
        <v>110</v>
      </c>
      <c r="D116" s="26">
        <f t="shared" si="18"/>
        <v>7</v>
      </c>
      <c r="E116" s="27">
        <f t="shared" si="19"/>
        <v>28</v>
      </c>
      <c r="F116" s="28">
        <f t="shared" si="20"/>
        <v>2022</v>
      </c>
      <c r="G116" s="21">
        <f t="shared" si="21"/>
        <v>3</v>
      </c>
      <c r="H116" s="22">
        <v>5449</v>
      </c>
    </row>
    <row r="117" spans="3:8" ht="14.65" customHeight="1" x14ac:dyDescent="0.35">
      <c r="C117" s="17" t="s">
        <v>111</v>
      </c>
      <c r="D117" s="26">
        <f t="shared" si="18"/>
        <v>12</v>
      </c>
      <c r="E117" s="27">
        <f t="shared" si="19"/>
        <v>2</v>
      </c>
      <c r="F117" s="28">
        <f t="shared" si="20"/>
        <v>2021</v>
      </c>
      <c r="G117" s="21">
        <f t="shared" si="21"/>
        <v>4</v>
      </c>
      <c r="H117" s="22">
        <v>5193</v>
      </c>
    </row>
    <row r="118" spans="3:8" ht="14.65" customHeight="1" x14ac:dyDescent="0.35">
      <c r="C118" s="17" t="s">
        <v>112</v>
      </c>
      <c r="D118" s="26">
        <f t="shared" si="18"/>
        <v>2</v>
      </c>
      <c r="E118" s="27">
        <f t="shared" si="19"/>
        <v>23</v>
      </c>
      <c r="F118" s="28">
        <f t="shared" si="20"/>
        <v>2020</v>
      </c>
      <c r="G118" s="21">
        <f t="shared" si="21"/>
        <v>1</v>
      </c>
      <c r="H118" s="22">
        <v>5031</v>
      </c>
    </row>
    <row r="119" spans="3:8" ht="14.65" customHeight="1" x14ac:dyDescent="0.35">
      <c r="C119" s="17" t="s">
        <v>113</v>
      </c>
      <c r="D119" s="26">
        <f t="shared" si="18"/>
        <v>9</v>
      </c>
      <c r="E119" s="27">
        <f t="shared" si="19"/>
        <v>28</v>
      </c>
      <c r="F119" s="28">
        <f t="shared" si="20"/>
        <v>2019</v>
      </c>
      <c r="G119" s="21">
        <f t="shared" si="21"/>
        <v>3</v>
      </c>
      <c r="H119" s="22">
        <v>5217</v>
      </c>
    </row>
    <row r="120" spans="3:8" ht="14.65" customHeight="1" x14ac:dyDescent="0.35">
      <c r="C120" s="17" t="s">
        <v>114</v>
      </c>
      <c r="D120" s="26">
        <f t="shared" si="18"/>
        <v>4</v>
      </c>
      <c r="E120" s="27">
        <f t="shared" si="19"/>
        <v>14</v>
      </c>
      <c r="F120" s="28">
        <f t="shared" si="20"/>
        <v>2018</v>
      </c>
      <c r="G120" s="21">
        <f t="shared" si="21"/>
        <v>2</v>
      </c>
      <c r="H120" s="22">
        <v>5152</v>
      </c>
    </row>
    <row r="121" spans="3:8" ht="14.65" customHeight="1" x14ac:dyDescent="0.35">
      <c r="C121" s="17" t="s">
        <v>115</v>
      </c>
      <c r="D121" s="26">
        <f t="shared" si="18"/>
        <v>8</v>
      </c>
      <c r="E121" s="27">
        <f t="shared" si="19"/>
        <v>23</v>
      </c>
      <c r="F121" s="28">
        <f t="shared" si="20"/>
        <v>2022</v>
      </c>
      <c r="G121" s="21">
        <f t="shared" si="21"/>
        <v>3</v>
      </c>
      <c r="H121" s="22">
        <v>5398</v>
      </c>
    </row>
    <row r="122" spans="3:8" ht="14.65" customHeight="1" x14ac:dyDescent="0.35">
      <c r="C122" s="17" t="s">
        <v>116</v>
      </c>
      <c r="D122" s="26">
        <f t="shared" si="18"/>
        <v>4</v>
      </c>
      <c r="E122" s="27">
        <f t="shared" si="19"/>
        <v>28</v>
      </c>
      <c r="F122" s="28">
        <f t="shared" si="20"/>
        <v>2020</v>
      </c>
      <c r="G122" s="21">
        <f t="shared" si="21"/>
        <v>2</v>
      </c>
      <c r="H122" s="22">
        <v>5352</v>
      </c>
    </row>
    <row r="123" spans="3:8" ht="14.65" customHeight="1" x14ac:dyDescent="0.35">
      <c r="C123" s="17" t="s">
        <v>66</v>
      </c>
      <c r="D123" s="26">
        <f t="shared" si="18"/>
        <v>1</v>
      </c>
      <c r="E123" s="27">
        <f t="shared" si="19"/>
        <v>29</v>
      </c>
      <c r="F123" s="28">
        <f t="shared" si="20"/>
        <v>2019</v>
      </c>
      <c r="G123" s="21">
        <f t="shared" si="21"/>
        <v>1</v>
      </c>
      <c r="H123" s="22">
        <v>5447</v>
      </c>
    </row>
    <row r="124" spans="3:8" ht="14.65" customHeight="1" x14ac:dyDescent="0.35">
      <c r="C124" s="17" t="s">
        <v>117</v>
      </c>
      <c r="D124" s="26">
        <f t="shared" si="18"/>
        <v>3</v>
      </c>
      <c r="E124" s="27">
        <f t="shared" si="19"/>
        <v>30</v>
      </c>
      <c r="F124" s="28">
        <f t="shared" si="20"/>
        <v>2022</v>
      </c>
      <c r="G124" s="21">
        <f t="shared" si="21"/>
        <v>1</v>
      </c>
      <c r="H124" s="22">
        <v>5007</v>
      </c>
    </row>
    <row r="125" spans="3:8" ht="14.65" customHeight="1" x14ac:dyDescent="0.35">
      <c r="C125" s="17" t="s">
        <v>118</v>
      </c>
      <c r="D125" s="26">
        <f t="shared" si="18"/>
        <v>12</v>
      </c>
      <c r="E125" s="27">
        <f t="shared" si="19"/>
        <v>21</v>
      </c>
      <c r="F125" s="28">
        <f t="shared" si="20"/>
        <v>2022</v>
      </c>
      <c r="G125" s="21">
        <f t="shared" si="21"/>
        <v>4</v>
      </c>
      <c r="H125" s="22">
        <v>5221</v>
      </c>
    </row>
    <row r="126" spans="3:8" ht="14.65" customHeight="1" x14ac:dyDescent="0.35">
      <c r="C126" s="17" t="s">
        <v>71</v>
      </c>
      <c r="D126" s="26">
        <f t="shared" si="18"/>
        <v>2</v>
      </c>
      <c r="E126" s="27">
        <f t="shared" si="19"/>
        <v>7</v>
      </c>
      <c r="F126" s="28">
        <f t="shared" si="20"/>
        <v>2021</v>
      </c>
      <c r="G126" s="21">
        <f t="shared" si="21"/>
        <v>1</v>
      </c>
      <c r="H126" s="22">
        <v>5467</v>
      </c>
    </row>
    <row r="127" spans="3:8" ht="14.65" customHeight="1" x14ac:dyDescent="0.35">
      <c r="C127" s="17" t="s">
        <v>119</v>
      </c>
      <c r="D127" s="26">
        <f t="shared" si="18"/>
        <v>3</v>
      </c>
      <c r="E127" s="27">
        <f t="shared" si="19"/>
        <v>16</v>
      </c>
      <c r="F127" s="28">
        <f t="shared" si="20"/>
        <v>2020</v>
      </c>
      <c r="G127" s="21">
        <f t="shared" si="21"/>
        <v>1</v>
      </c>
      <c r="H127" s="22">
        <v>5009</v>
      </c>
    </row>
    <row r="128" spans="3:8" ht="14.65" customHeight="1" x14ac:dyDescent="0.35">
      <c r="C128" s="17" t="s">
        <v>120</v>
      </c>
      <c r="D128" s="26">
        <f t="shared" si="18"/>
        <v>7</v>
      </c>
      <c r="E128" s="27">
        <f t="shared" si="19"/>
        <v>22</v>
      </c>
      <c r="F128" s="28">
        <f t="shared" si="20"/>
        <v>2021</v>
      </c>
      <c r="G128" s="21">
        <f t="shared" si="21"/>
        <v>3</v>
      </c>
      <c r="H128" s="22">
        <v>5247</v>
      </c>
    </row>
    <row r="129" spans="3:8" ht="14.65" customHeight="1" x14ac:dyDescent="0.35">
      <c r="C129" s="17" t="s">
        <v>121</v>
      </c>
      <c r="D129" s="26">
        <f t="shared" si="18"/>
        <v>11</v>
      </c>
      <c r="E129" s="27">
        <f t="shared" si="19"/>
        <v>12</v>
      </c>
      <c r="F129" s="28">
        <f t="shared" si="20"/>
        <v>2020</v>
      </c>
      <c r="G129" s="21">
        <f t="shared" si="21"/>
        <v>4</v>
      </c>
      <c r="H129" s="22">
        <v>5465</v>
      </c>
    </row>
    <row r="130" spans="3:8" ht="14.65" customHeight="1" x14ac:dyDescent="0.35">
      <c r="C130" s="17" t="s">
        <v>122</v>
      </c>
      <c r="D130" s="26">
        <f t="shared" si="18"/>
        <v>6</v>
      </c>
      <c r="E130" s="27">
        <f t="shared" si="19"/>
        <v>18</v>
      </c>
      <c r="F130" s="28">
        <f t="shared" si="20"/>
        <v>2022</v>
      </c>
      <c r="G130" s="21">
        <f t="shared" si="21"/>
        <v>2</v>
      </c>
      <c r="H130" s="22">
        <v>5187</v>
      </c>
    </row>
    <row r="131" spans="3:8" ht="14.65" customHeight="1" x14ac:dyDescent="0.35">
      <c r="C131" s="17" t="s">
        <v>123</v>
      </c>
      <c r="D131" s="26">
        <f t="shared" si="18"/>
        <v>6</v>
      </c>
      <c r="E131" s="27">
        <f t="shared" si="19"/>
        <v>23</v>
      </c>
      <c r="F131" s="28">
        <f t="shared" si="20"/>
        <v>2018</v>
      </c>
      <c r="G131" s="21">
        <f t="shared" si="21"/>
        <v>2</v>
      </c>
      <c r="H131" s="22">
        <v>5099</v>
      </c>
    </row>
    <row r="132" spans="3:8" ht="14.65" customHeight="1" x14ac:dyDescent="0.35">
      <c r="C132" s="17" t="s">
        <v>124</v>
      </c>
      <c r="D132" s="26">
        <f t="shared" si="18"/>
        <v>4</v>
      </c>
      <c r="E132" s="27">
        <f t="shared" si="19"/>
        <v>19</v>
      </c>
      <c r="F132" s="28">
        <f t="shared" si="20"/>
        <v>2020</v>
      </c>
      <c r="G132" s="21">
        <f t="shared" si="21"/>
        <v>2</v>
      </c>
      <c r="H132" s="22">
        <v>5347</v>
      </c>
    </row>
    <row r="133" spans="3:8" ht="14.65" customHeight="1" x14ac:dyDescent="0.35">
      <c r="C133" s="17" t="s">
        <v>125</v>
      </c>
      <c r="D133" s="26">
        <f t="shared" si="18"/>
        <v>12</v>
      </c>
      <c r="E133" s="27">
        <f t="shared" si="19"/>
        <v>3</v>
      </c>
      <c r="F133" s="28">
        <f t="shared" si="20"/>
        <v>2021</v>
      </c>
      <c r="G133" s="21">
        <f t="shared" si="21"/>
        <v>4</v>
      </c>
      <c r="H133" s="22">
        <v>5072</v>
      </c>
    </row>
    <row r="134" spans="3:8" ht="14.65" customHeight="1" x14ac:dyDescent="0.35">
      <c r="C134" s="17" t="s">
        <v>126</v>
      </c>
      <c r="D134" s="26">
        <f t="shared" si="18"/>
        <v>3</v>
      </c>
      <c r="E134" s="27">
        <f t="shared" si="19"/>
        <v>29</v>
      </c>
      <c r="F134" s="28">
        <f t="shared" si="20"/>
        <v>2019</v>
      </c>
      <c r="G134" s="21">
        <f t="shared" si="21"/>
        <v>1</v>
      </c>
      <c r="H134" s="22">
        <v>5070</v>
      </c>
    </row>
    <row r="135" spans="3:8" ht="14.65" customHeight="1" x14ac:dyDescent="0.35">
      <c r="C135" s="17" t="s">
        <v>127</v>
      </c>
      <c r="D135" s="26">
        <f t="shared" si="18"/>
        <v>9</v>
      </c>
      <c r="E135" s="27">
        <f t="shared" si="19"/>
        <v>2</v>
      </c>
      <c r="F135" s="28">
        <f t="shared" si="20"/>
        <v>2021</v>
      </c>
      <c r="G135" s="21">
        <f t="shared" si="21"/>
        <v>3</v>
      </c>
      <c r="H135" s="22">
        <v>5234</v>
      </c>
    </row>
    <row r="136" spans="3:8" ht="14.65" customHeight="1" x14ac:dyDescent="0.35">
      <c r="C136" s="17" t="s">
        <v>128</v>
      </c>
      <c r="D136" s="26">
        <f t="shared" si="18"/>
        <v>1</v>
      </c>
      <c r="E136" s="27">
        <f t="shared" si="19"/>
        <v>2</v>
      </c>
      <c r="F136" s="28">
        <f t="shared" si="20"/>
        <v>2022</v>
      </c>
      <c r="G136" s="21">
        <f t="shared" si="21"/>
        <v>1</v>
      </c>
      <c r="H136" s="22">
        <v>5216</v>
      </c>
    </row>
    <row r="137" spans="3:8" ht="14.65" customHeight="1" x14ac:dyDescent="0.35">
      <c r="C137" s="17" t="s">
        <v>24</v>
      </c>
      <c r="D137" s="26">
        <f t="shared" si="18"/>
        <v>2</v>
      </c>
      <c r="E137" s="27">
        <f t="shared" si="19"/>
        <v>24</v>
      </c>
      <c r="F137" s="28">
        <f t="shared" si="20"/>
        <v>2019</v>
      </c>
      <c r="G137" s="21">
        <f t="shared" si="21"/>
        <v>1</v>
      </c>
      <c r="H137" s="22">
        <v>5476</v>
      </c>
    </row>
    <row r="138" spans="3:8" ht="14.65" customHeight="1" x14ac:dyDescent="0.35">
      <c r="C138" s="17" t="s">
        <v>129</v>
      </c>
      <c r="D138" s="26">
        <f t="shared" si="18"/>
        <v>3</v>
      </c>
      <c r="E138" s="27">
        <f t="shared" si="19"/>
        <v>25</v>
      </c>
      <c r="F138" s="28">
        <f t="shared" si="20"/>
        <v>2022</v>
      </c>
      <c r="G138" s="21">
        <f t="shared" si="21"/>
        <v>1</v>
      </c>
      <c r="H138" s="22">
        <v>5030</v>
      </c>
    </row>
    <row r="139" spans="3:8" ht="14.65" customHeight="1" x14ac:dyDescent="0.35">
      <c r="C139" s="17" t="s">
        <v>130</v>
      </c>
      <c r="D139" s="26">
        <f t="shared" si="18"/>
        <v>7</v>
      </c>
      <c r="E139" s="27">
        <f t="shared" si="19"/>
        <v>6</v>
      </c>
      <c r="F139" s="28">
        <f t="shared" si="20"/>
        <v>2018</v>
      </c>
      <c r="G139" s="21">
        <f t="shared" si="21"/>
        <v>3</v>
      </c>
      <c r="H139" s="22">
        <v>5118</v>
      </c>
    </row>
    <row r="140" spans="3:8" ht="14.65" customHeight="1" x14ac:dyDescent="0.35">
      <c r="C140" s="17" t="s">
        <v>131</v>
      </c>
      <c r="D140" s="26">
        <f t="shared" si="18"/>
        <v>7</v>
      </c>
      <c r="E140" s="27">
        <f t="shared" si="19"/>
        <v>10</v>
      </c>
      <c r="F140" s="28">
        <f t="shared" si="20"/>
        <v>2021</v>
      </c>
      <c r="G140" s="21">
        <f t="shared" si="21"/>
        <v>3</v>
      </c>
      <c r="H140" s="22">
        <v>5000</v>
      </c>
    </row>
    <row r="141" spans="3:8" ht="14.65" customHeight="1" x14ac:dyDescent="0.35">
      <c r="C141" s="17" t="s">
        <v>132</v>
      </c>
      <c r="D141" s="26">
        <f t="shared" si="18"/>
        <v>8</v>
      </c>
      <c r="E141" s="27">
        <f t="shared" si="19"/>
        <v>18</v>
      </c>
      <c r="F141" s="28">
        <f t="shared" si="20"/>
        <v>2019</v>
      </c>
      <c r="G141" s="21">
        <f t="shared" si="21"/>
        <v>3</v>
      </c>
      <c r="H141" s="22">
        <v>5497</v>
      </c>
    </row>
    <row r="142" spans="3:8" ht="14.65" customHeight="1" x14ac:dyDescent="0.35">
      <c r="C142" s="17" t="s">
        <v>44</v>
      </c>
      <c r="D142" s="26">
        <f t="shared" si="18"/>
        <v>7</v>
      </c>
      <c r="E142" s="27">
        <f t="shared" si="19"/>
        <v>14</v>
      </c>
      <c r="F142" s="28">
        <f t="shared" si="20"/>
        <v>2022</v>
      </c>
      <c r="G142" s="21">
        <f t="shared" si="21"/>
        <v>3</v>
      </c>
      <c r="H142" s="22">
        <v>5417</v>
      </c>
    </row>
    <row r="143" spans="3:8" ht="14.65" customHeight="1" x14ac:dyDescent="0.35">
      <c r="C143" s="17" t="s">
        <v>133</v>
      </c>
      <c r="D143" s="26">
        <f t="shared" si="18"/>
        <v>9</v>
      </c>
      <c r="E143" s="27">
        <f t="shared" si="19"/>
        <v>19</v>
      </c>
      <c r="F143" s="28">
        <f t="shared" si="20"/>
        <v>2022</v>
      </c>
      <c r="G143" s="21">
        <f t="shared" si="21"/>
        <v>3</v>
      </c>
      <c r="H143" s="22">
        <v>5454</v>
      </c>
    </row>
    <row r="144" spans="3:8" ht="14.65" customHeight="1" x14ac:dyDescent="0.35">
      <c r="C144" s="17" t="s">
        <v>134</v>
      </c>
      <c r="D144" s="26">
        <f t="shared" si="18"/>
        <v>12</v>
      </c>
      <c r="E144" s="27">
        <f t="shared" si="19"/>
        <v>14</v>
      </c>
      <c r="F144" s="28">
        <f t="shared" si="20"/>
        <v>2022</v>
      </c>
      <c r="G144" s="21">
        <f t="shared" si="21"/>
        <v>4</v>
      </c>
      <c r="H144" s="22">
        <v>5206</v>
      </c>
    </row>
    <row r="145" spans="3:8" ht="14.65" customHeight="1" x14ac:dyDescent="0.35">
      <c r="C145" s="17" t="s">
        <v>135</v>
      </c>
      <c r="D145" s="26">
        <f t="shared" si="18"/>
        <v>9</v>
      </c>
      <c r="E145" s="27">
        <f t="shared" si="19"/>
        <v>6</v>
      </c>
      <c r="F145" s="28">
        <f t="shared" si="20"/>
        <v>2018</v>
      </c>
      <c r="G145" s="21">
        <f t="shared" si="21"/>
        <v>3</v>
      </c>
      <c r="H145" s="22">
        <v>5358</v>
      </c>
    </row>
    <row r="146" spans="3:8" ht="14.65" customHeight="1" x14ac:dyDescent="0.35">
      <c r="C146" s="17" t="s">
        <v>136</v>
      </c>
      <c r="D146" s="26">
        <f t="shared" si="18"/>
        <v>4</v>
      </c>
      <c r="E146" s="27">
        <f t="shared" si="19"/>
        <v>11</v>
      </c>
      <c r="F146" s="28">
        <f t="shared" si="20"/>
        <v>2018</v>
      </c>
      <c r="G146" s="21">
        <f t="shared" si="21"/>
        <v>2</v>
      </c>
      <c r="H146" s="22">
        <v>5450</v>
      </c>
    </row>
    <row r="147" spans="3:8" ht="14.65" customHeight="1" x14ac:dyDescent="0.35">
      <c r="C147" s="17" t="s">
        <v>137</v>
      </c>
      <c r="D147" s="26">
        <f t="shared" si="18"/>
        <v>9</v>
      </c>
      <c r="E147" s="27">
        <f t="shared" si="19"/>
        <v>2</v>
      </c>
      <c r="F147" s="28">
        <f t="shared" si="20"/>
        <v>2020</v>
      </c>
      <c r="G147" s="21">
        <f t="shared" si="21"/>
        <v>3</v>
      </c>
      <c r="H147" s="22">
        <v>5098</v>
      </c>
    </row>
    <row r="148" spans="3:8" ht="14.65" customHeight="1" x14ac:dyDescent="0.35">
      <c r="C148" s="17" t="s">
        <v>138</v>
      </c>
      <c r="D148" s="26">
        <f t="shared" ref="D148:D211" si="22">MONTH(C148)</f>
        <v>7</v>
      </c>
      <c r="E148" s="27">
        <f t="shared" ref="E148:E211" si="23">DAY(C148)</f>
        <v>20</v>
      </c>
      <c r="F148" s="28">
        <f t="shared" ref="F148:F211" si="24">YEAR(C148)</f>
        <v>2019</v>
      </c>
      <c r="G148" s="21">
        <f t="shared" si="21"/>
        <v>3</v>
      </c>
      <c r="H148" s="22">
        <v>5346</v>
      </c>
    </row>
    <row r="149" spans="3:8" ht="14.65" customHeight="1" x14ac:dyDescent="0.35">
      <c r="C149" s="17" t="s">
        <v>139</v>
      </c>
      <c r="D149" s="26">
        <f t="shared" si="22"/>
        <v>9</v>
      </c>
      <c r="E149" s="27">
        <f t="shared" si="23"/>
        <v>22</v>
      </c>
      <c r="F149" s="28">
        <f t="shared" si="24"/>
        <v>2021</v>
      </c>
      <c r="G149" s="21">
        <f t="shared" ref="G149:G212" si="25">ROUNDUP(D149/3,0)</f>
        <v>3</v>
      </c>
      <c r="H149" s="22">
        <v>5324</v>
      </c>
    </row>
    <row r="150" spans="3:8" ht="14.65" customHeight="1" x14ac:dyDescent="0.35">
      <c r="C150" s="17" t="s">
        <v>140</v>
      </c>
      <c r="D150" s="26">
        <f t="shared" si="22"/>
        <v>1</v>
      </c>
      <c r="E150" s="27">
        <f t="shared" si="23"/>
        <v>22</v>
      </c>
      <c r="F150" s="28">
        <f t="shared" si="24"/>
        <v>2018</v>
      </c>
      <c r="G150" s="21">
        <f t="shared" si="25"/>
        <v>1</v>
      </c>
      <c r="H150" s="22">
        <v>5377</v>
      </c>
    </row>
    <row r="151" spans="3:8" ht="14.65" customHeight="1" x14ac:dyDescent="0.35">
      <c r="C151" s="17" t="s">
        <v>141</v>
      </c>
      <c r="D151" s="26">
        <f t="shared" si="22"/>
        <v>9</v>
      </c>
      <c r="E151" s="27">
        <f t="shared" si="23"/>
        <v>17</v>
      </c>
      <c r="F151" s="28">
        <f t="shared" si="24"/>
        <v>2019</v>
      </c>
      <c r="G151" s="21">
        <f t="shared" si="25"/>
        <v>3</v>
      </c>
      <c r="H151" s="22">
        <v>5281</v>
      </c>
    </row>
    <row r="152" spans="3:8" ht="14.65" customHeight="1" x14ac:dyDescent="0.35">
      <c r="C152" s="17" t="s">
        <v>142</v>
      </c>
      <c r="D152" s="26">
        <f t="shared" si="22"/>
        <v>5</v>
      </c>
      <c r="E152" s="27">
        <f t="shared" si="23"/>
        <v>27</v>
      </c>
      <c r="F152" s="28">
        <f t="shared" si="24"/>
        <v>2019</v>
      </c>
      <c r="G152" s="21">
        <f t="shared" si="25"/>
        <v>2</v>
      </c>
      <c r="H152" s="22">
        <v>5238</v>
      </c>
    </row>
    <row r="153" spans="3:8" ht="14.65" customHeight="1" x14ac:dyDescent="0.35">
      <c r="C153" s="17" t="s">
        <v>143</v>
      </c>
      <c r="D153" s="26">
        <f t="shared" si="22"/>
        <v>7</v>
      </c>
      <c r="E153" s="27">
        <f t="shared" si="23"/>
        <v>18</v>
      </c>
      <c r="F153" s="28">
        <f t="shared" si="24"/>
        <v>2018</v>
      </c>
      <c r="G153" s="21">
        <f t="shared" si="25"/>
        <v>3</v>
      </c>
      <c r="H153" s="22">
        <v>5161</v>
      </c>
    </row>
    <row r="154" spans="3:8" ht="14.65" customHeight="1" x14ac:dyDescent="0.35">
      <c r="C154" s="17" t="s">
        <v>144</v>
      </c>
      <c r="D154" s="26">
        <f t="shared" si="22"/>
        <v>6</v>
      </c>
      <c r="E154" s="27">
        <f t="shared" si="23"/>
        <v>27</v>
      </c>
      <c r="F154" s="28">
        <f t="shared" si="24"/>
        <v>2018</v>
      </c>
      <c r="G154" s="21">
        <f t="shared" si="25"/>
        <v>2</v>
      </c>
      <c r="H154" s="22">
        <v>5197</v>
      </c>
    </row>
    <row r="155" spans="3:8" ht="14.65" customHeight="1" x14ac:dyDescent="0.35">
      <c r="C155" s="17" t="s">
        <v>145</v>
      </c>
      <c r="D155" s="26">
        <f t="shared" si="22"/>
        <v>1</v>
      </c>
      <c r="E155" s="27">
        <f t="shared" si="23"/>
        <v>21</v>
      </c>
      <c r="F155" s="28">
        <f t="shared" si="24"/>
        <v>2021</v>
      </c>
      <c r="G155" s="21">
        <f t="shared" si="25"/>
        <v>1</v>
      </c>
      <c r="H155" s="22">
        <v>5185</v>
      </c>
    </row>
    <row r="156" spans="3:8" ht="14.65" customHeight="1" x14ac:dyDescent="0.35">
      <c r="C156" s="17" t="s">
        <v>146</v>
      </c>
      <c r="D156" s="26">
        <f t="shared" si="22"/>
        <v>3</v>
      </c>
      <c r="E156" s="27">
        <f t="shared" si="23"/>
        <v>26</v>
      </c>
      <c r="F156" s="28">
        <f t="shared" si="24"/>
        <v>2022</v>
      </c>
      <c r="G156" s="21">
        <f t="shared" si="25"/>
        <v>1</v>
      </c>
      <c r="H156" s="22">
        <v>5125</v>
      </c>
    </row>
    <row r="157" spans="3:8" ht="14.65" customHeight="1" x14ac:dyDescent="0.35">
      <c r="C157" s="17" t="s">
        <v>147</v>
      </c>
      <c r="D157" s="26">
        <f t="shared" si="22"/>
        <v>2</v>
      </c>
      <c r="E157" s="27">
        <f t="shared" si="23"/>
        <v>6</v>
      </c>
      <c r="F157" s="28">
        <f t="shared" si="24"/>
        <v>2020</v>
      </c>
      <c r="G157" s="21">
        <f t="shared" si="25"/>
        <v>1</v>
      </c>
      <c r="H157" s="22">
        <v>5300</v>
      </c>
    </row>
    <row r="158" spans="3:8" ht="14.65" customHeight="1" x14ac:dyDescent="0.35">
      <c r="C158" s="17" t="s">
        <v>148</v>
      </c>
      <c r="D158" s="26">
        <f t="shared" si="22"/>
        <v>12</v>
      </c>
      <c r="E158" s="27">
        <f t="shared" si="23"/>
        <v>5</v>
      </c>
      <c r="F158" s="28">
        <f t="shared" si="24"/>
        <v>2021</v>
      </c>
      <c r="G158" s="21">
        <f t="shared" si="25"/>
        <v>4</v>
      </c>
      <c r="H158" s="22">
        <v>5270</v>
      </c>
    </row>
    <row r="159" spans="3:8" ht="14.65" customHeight="1" x14ac:dyDescent="0.35">
      <c r="C159" s="17" t="s">
        <v>149</v>
      </c>
      <c r="D159" s="26">
        <f t="shared" si="22"/>
        <v>5</v>
      </c>
      <c r="E159" s="27">
        <f t="shared" si="23"/>
        <v>7</v>
      </c>
      <c r="F159" s="28">
        <f t="shared" si="24"/>
        <v>2019</v>
      </c>
      <c r="G159" s="21">
        <f t="shared" si="25"/>
        <v>2</v>
      </c>
      <c r="H159" s="22">
        <v>5218</v>
      </c>
    </row>
    <row r="160" spans="3:8" ht="14.65" customHeight="1" x14ac:dyDescent="0.35">
      <c r="C160" s="17" t="s">
        <v>108</v>
      </c>
      <c r="D160" s="26">
        <f t="shared" si="22"/>
        <v>4</v>
      </c>
      <c r="E160" s="27">
        <f t="shared" si="23"/>
        <v>18</v>
      </c>
      <c r="F160" s="28">
        <f t="shared" si="24"/>
        <v>2022</v>
      </c>
      <c r="G160" s="21">
        <f t="shared" si="25"/>
        <v>2</v>
      </c>
      <c r="H160" s="22">
        <v>5113</v>
      </c>
    </row>
    <row r="161" spans="3:8" ht="14.65" customHeight="1" x14ac:dyDescent="0.35">
      <c r="C161" s="17" t="s">
        <v>150</v>
      </c>
      <c r="D161" s="26">
        <f t="shared" si="22"/>
        <v>3</v>
      </c>
      <c r="E161" s="27">
        <f t="shared" si="23"/>
        <v>6</v>
      </c>
      <c r="F161" s="28">
        <f t="shared" si="24"/>
        <v>2021</v>
      </c>
      <c r="G161" s="21">
        <f t="shared" si="25"/>
        <v>1</v>
      </c>
      <c r="H161" s="22">
        <v>5048</v>
      </c>
    </row>
    <row r="162" spans="3:8" ht="14.65" customHeight="1" x14ac:dyDescent="0.35">
      <c r="C162" s="17" t="s">
        <v>151</v>
      </c>
      <c r="D162" s="26">
        <f t="shared" si="22"/>
        <v>5</v>
      </c>
      <c r="E162" s="27">
        <f t="shared" si="23"/>
        <v>9</v>
      </c>
      <c r="F162" s="28">
        <f t="shared" si="24"/>
        <v>2019</v>
      </c>
      <c r="G162" s="21">
        <f t="shared" si="25"/>
        <v>2</v>
      </c>
      <c r="H162" s="22">
        <v>5190</v>
      </c>
    </row>
    <row r="163" spans="3:8" ht="14.65" customHeight="1" x14ac:dyDescent="0.35">
      <c r="C163" s="17" t="s">
        <v>152</v>
      </c>
      <c r="D163" s="26">
        <f t="shared" si="22"/>
        <v>8</v>
      </c>
      <c r="E163" s="27">
        <f t="shared" si="23"/>
        <v>30</v>
      </c>
      <c r="F163" s="28">
        <f t="shared" si="24"/>
        <v>2020</v>
      </c>
      <c r="G163" s="21">
        <f t="shared" si="25"/>
        <v>3</v>
      </c>
      <c r="H163" s="22">
        <v>5402</v>
      </c>
    </row>
    <row r="164" spans="3:8" ht="14.65" customHeight="1" x14ac:dyDescent="0.35">
      <c r="C164" s="17" t="s">
        <v>153</v>
      </c>
      <c r="D164" s="26">
        <f t="shared" si="22"/>
        <v>3</v>
      </c>
      <c r="E164" s="27">
        <f t="shared" si="23"/>
        <v>28</v>
      </c>
      <c r="F164" s="28">
        <f t="shared" si="24"/>
        <v>2019</v>
      </c>
      <c r="G164" s="21">
        <f t="shared" si="25"/>
        <v>1</v>
      </c>
      <c r="H164" s="22">
        <v>5265</v>
      </c>
    </row>
    <row r="165" spans="3:8" ht="14.65" customHeight="1" x14ac:dyDescent="0.35">
      <c r="C165" s="17" t="s">
        <v>154</v>
      </c>
      <c r="D165" s="26">
        <f t="shared" si="22"/>
        <v>11</v>
      </c>
      <c r="E165" s="27">
        <f t="shared" si="23"/>
        <v>23</v>
      </c>
      <c r="F165" s="28">
        <f t="shared" si="24"/>
        <v>2021</v>
      </c>
      <c r="G165" s="21">
        <f t="shared" si="25"/>
        <v>4</v>
      </c>
      <c r="H165" s="22">
        <v>5414</v>
      </c>
    </row>
    <row r="166" spans="3:8" ht="14.65" customHeight="1" x14ac:dyDescent="0.35">
      <c r="C166" s="17" t="s">
        <v>155</v>
      </c>
      <c r="D166" s="26">
        <f t="shared" si="22"/>
        <v>12</v>
      </c>
      <c r="E166" s="27">
        <f t="shared" si="23"/>
        <v>5</v>
      </c>
      <c r="F166" s="28">
        <f t="shared" si="24"/>
        <v>2022</v>
      </c>
      <c r="G166" s="21">
        <f t="shared" si="25"/>
        <v>4</v>
      </c>
      <c r="H166" s="22">
        <v>5207</v>
      </c>
    </row>
    <row r="167" spans="3:8" ht="14.65" customHeight="1" x14ac:dyDescent="0.35">
      <c r="C167" s="17" t="s">
        <v>156</v>
      </c>
      <c r="D167" s="26">
        <f t="shared" si="22"/>
        <v>3</v>
      </c>
      <c r="E167" s="27">
        <f t="shared" si="23"/>
        <v>21</v>
      </c>
      <c r="F167" s="28">
        <f t="shared" si="24"/>
        <v>2020</v>
      </c>
      <c r="G167" s="21">
        <f t="shared" si="25"/>
        <v>1</v>
      </c>
      <c r="H167" s="22">
        <v>5226</v>
      </c>
    </row>
    <row r="168" spans="3:8" ht="14.65" customHeight="1" x14ac:dyDescent="0.35">
      <c r="C168" s="17" t="s">
        <v>157</v>
      </c>
      <c r="D168" s="26">
        <f t="shared" si="22"/>
        <v>10</v>
      </c>
      <c r="E168" s="27">
        <f t="shared" si="23"/>
        <v>2</v>
      </c>
      <c r="F168" s="28">
        <f t="shared" si="24"/>
        <v>2019</v>
      </c>
      <c r="G168" s="21">
        <f t="shared" si="25"/>
        <v>4</v>
      </c>
      <c r="H168" s="22">
        <v>5277</v>
      </c>
    </row>
    <row r="169" spans="3:8" ht="14.65" customHeight="1" x14ac:dyDescent="0.35">
      <c r="C169" s="17" t="s">
        <v>104</v>
      </c>
      <c r="D169" s="26">
        <f t="shared" si="22"/>
        <v>10</v>
      </c>
      <c r="E169" s="27">
        <f t="shared" si="23"/>
        <v>9</v>
      </c>
      <c r="F169" s="28">
        <f t="shared" si="24"/>
        <v>2021</v>
      </c>
      <c r="G169" s="21">
        <f t="shared" si="25"/>
        <v>4</v>
      </c>
      <c r="H169" s="22">
        <v>5121</v>
      </c>
    </row>
    <row r="170" spans="3:8" ht="14.65" customHeight="1" x14ac:dyDescent="0.35">
      <c r="C170" s="17" t="s">
        <v>158</v>
      </c>
      <c r="D170" s="26">
        <f t="shared" si="22"/>
        <v>9</v>
      </c>
      <c r="E170" s="27">
        <f t="shared" si="23"/>
        <v>13</v>
      </c>
      <c r="F170" s="28">
        <f t="shared" si="24"/>
        <v>2022</v>
      </c>
      <c r="G170" s="21">
        <f t="shared" si="25"/>
        <v>3</v>
      </c>
      <c r="H170" s="22">
        <v>5261</v>
      </c>
    </row>
    <row r="171" spans="3:8" ht="14.65" customHeight="1" x14ac:dyDescent="0.35">
      <c r="C171" s="17" t="s">
        <v>159</v>
      </c>
      <c r="D171" s="26">
        <f t="shared" si="22"/>
        <v>10</v>
      </c>
      <c r="E171" s="27">
        <f t="shared" si="23"/>
        <v>23</v>
      </c>
      <c r="F171" s="28">
        <f t="shared" si="24"/>
        <v>2020</v>
      </c>
      <c r="G171" s="21">
        <f t="shared" si="25"/>
        <v>4</v>
      </c>
      <c r="H171" s="22">
        <v>5165</v>
      </c>
    </row>
    <row r="172" spans="3:8" ht="14.65" customHeight="1" x14ac:dyDescent="0.35">
      <c r="C172" s="17" t="s">
        <v>160</v>
      </c>
      <c r="D172" s="26">
        <f t="shared" si="22"/>
        <v>12</v>
      </c>
      <c r="E172" s="27">
        <f t="shared" si="23"/>
        <v>10</v>
      </c>
      <c r="F172" s="28">
        <f t="shared" si="24"/>
        <v>2018</v>
      </c>
      <c r="G172" s="21">
        <f t="shared" si="25"/>
        <v>4</v>
      </c>
      <c r="H172" s="22">
        <v>5496</v>
      </c>
    </row>
    <row r="173" spans="3:8" ht="14.65" customHeight="1" x14ac:dyDescent="0.35">
      <c r="C173" s="17" t="s">
        <v>43</v>
      </c>
      <c r="D173" s="26">
        <f t="shared" si="22"/>
        <v>6</v>
      </c>
      <c r="E173" s="27">
        <f t="shared" si="23"/>
        <v>1</v>
      </c>
      <c r="F173" s="28">
        <f t="shared" si="24"/>
        <v>2022</v>
      </c>
      <c r="G173" s="21">
        <f t="shared" si="25"/>
        <v>2</v>
      </c>
      <c r="H173" s="22">
        <v>5001</v>
      </c>
    </row>
    <row r="174" spans="3:8" ht="14.65" customHeight="1" x14ac:dyDescent="0.35">
      <c r="C174" s="17" t="s">
        <v>161</v>
      </c>
      <c r="D174" s="26">
        <f t="shared" si="22"/>
        <v>7</v>
      </c>
      <c r="E174" s="27">
        <f t="shared" si="23"/>
        <v>16</v>
      </c>
      <c r="F174" s="28">
        <f t="shared" si="24"/>
        <v>2018</v>
      </c>
      <c r="G174" s="21">
        <f t="shared" si="25"/>
        <v>3</v>
      </c>
      <c r="H174" s="22">
        <v>5155</v>
      </c>
    </row>
    <row r="175" spans="3:8" ht="14.65" customHeight="1" x14ac:dyDescent="0.35">
      <c r="C175" s="17" t="s">
        <v>162</v>
      </c>
      <c r="D175" s="26">
        <f t="shared" si="22"/>
        <v>5</v>
      </c>
      <c r="E175" s="27">
        <f t="shared" si="23"/>
        <v>19</v>
      </c>
      <c r="F175" s="28">
        <f t="shared" si="24"/>
        <v>2020</v>
      </c>
      <c r="G175" s="21">
        <f t="shared" si="25"/>
        <v>2</v>
      </c>
      <c r="H175" s="22">
        <v>5148</v>
      </c>
    </row>
    <row r="176" spans="3:8" ht="14.65" customHeight="1" x14ac:dyDescent="0.35">
      <c r="C176" s="17" t="s">
        <v>96</v>
      </c>
      <c r="D176" s="26">
        <f t="shared" si="22"/>
        <v>3</v>
      </c>
      <c r="E176" s="27">
        <f t="shared" si="23"/>
        <v>29</v>
      </c>
      <c r="F176" s="28">
        <f t="shared" si="24"/>
        <v>2022</v>
      </c>
      <c r="G176" s="21">
        <f t="shared" si="25"/>
        <v>1</v>
      </c>
      <c r="H176" s="22">
        <v>5354</v>
      </c>
    </row>
    <row r="177" spans="3:8" ht="14.65" customHeight="1" x14ac:dyDescent="0.35">
      <c r="C177" s="17" t="s">
        <v>163</v>
      </c>
      <c r="D177" s="26">
        <f t="shared" si="22"/>
        <v>4</v>
      </c>
      <c r="E177" s="27">
        <f t="shared" si="23"/>
        <v>8</v>
      </c>
      <c r="F177" s="28">
        <f t="shared" si="24"/>
        <v>2021</v>
      </c>
      <c r="G177" s="21">
        <f t="shared" si="25"/>
        <v>2</v>
      </c>
      <c r="H177" s="22">
        <v>5115</v>
      </c>
    </row>
    <row r="178" spans="3:8" ht="14.65" customHeight="1" x14ac:dyDescent="0.35">
      <c r="C178" s="17" t="s">
        <v>164</v>
      </c>
      <c r="D178" s="26">
        <f t="shared" si="22"/>
        <v>11</v>
      </c>
      <c r="E178" s="27">
        <f t="shared" si="23"/>
        <v>2</v>
      </c>
      <c r="F178" s="28">
        <f t="shared" si="24"/>
        <v>2020</v>
      </c>
      <c r="G178" s="21">
        <f t="shared" si="25"/>
        <v>4</v>
      </c>
      <c r="H178" s="22">
        <v>5128</v>
      </c>
    </row>
    <row r="179" spans="3:8" ht="14.65" customHeight="1" x14ac:dyDescent="0.35">
      <c r="C179" s="17" t="s">
        <v>165</v>
      </c>
      <c r="D179" s="26">
        <f t="shared" si="22"/>
        <v>10</v>
      </c>
      <c r="E179" s="27">
        <f t="shared" si="23"/>
        <v>13</v>
      </c>
      <c r="F179" s="28">
        <f t="shared" si="24"/>
        <v>2021</v>
      </c>
      <c r="G179" s="21">
        <f t="shared" si="25"/>
        <v>4</v>
      </c>
      <c r="H179" s="22">
        <v>5384</v>
      </c>
    </row>
    <row r="180" spans="3:8" ht="14.65" customHeight="1" x14ac:dyDescent="0.35">
      <c r="C180" s="17" t="s">
        <v>166</v>
      </c>
      <c r="D180" s="26">
        <f t="shared" si="22"/>
        <v>6</v>
      </c>
      <c r="E180" s="27">
        <f t="shared" si="23"/>
        <v>21</v>
      </c>
      <c r="F180" s="28">
        <f t="shared" si="24"/>
        <v>2021</v>
      </c>
      <c r="G180" s="21">
        <f t="shared" si="25"/>
        <v>2</v>
      </c>
      <c r="H180" s="22">
        <v>5037</v>
      </c>
    </row>
    <row r="181" spans="3:8" ht="14.65" customHeight="1" x14ac:dyDescent="0.35">
      <c r="C181" s="17" t="s">
        <v>167</v>
      </c>
      <c r="D181" s="26">
        <f t="shared" si="22"/>
        <v>8</v>
      </c>
      <c r="E181" s="27">
        <f t="shared" si="23"/>
        <v>22</v>
      </c>
      <c r="F181" s="28">
        <f t="shared" si="24"/>
        <v>2020</v>
      </c>
      <c r="G181" s="21">
        <f t="shared" si="25"/>
        <v>3</v>
      </c>
      <c r="H181" s="22">
        <v>5371</v>
      </c>
    </row>
    <row r="182" spans="3:8" ht="14.65" customHeight="1" x14ac:dyDescent="0.35">
      <c r="C182" s="17" t="s">
        <v>168</v>
      </c>
      <c r="D182" s="26">
        <f t="shared" si="22"/>
        <v>7</v>
      </c>
      <c r="E182" s="27">
        <f t="shared" si="23"/>
        <v>24</v>
      </c>
      <c r="F182" s="28">
        <f t="shared" si="24"/>
        <v>2019</v>
      </c>
      <c r="G182" s="21">
        <f t="shared" si="25"/>
        <v>3</v>
      </c>
      <c r="H182" s="22">
        <v>5366</v>
      </c>
    </row>
    <row r="183" spans="3:8" ht="14.65" customHeight="1" x14ac:dyDescent="0.35">
      <c r="C183" s="17" t="s">
        <v>169</v>
      </c>
      <c r="D183" s="26">
        <f t="shared" si="22"/>
        <v>5</v>
      </c>
      <c r="E183" s="27">
        <f t="shared" si="23"/>
        <v>10</v>
      </c>
      <c r="F183" s="28">
        <f t="shared" si="24"/>
        <v>2020</v>
      </c>
      <c r="G183" s="21">
        <f t="shared" si="25"/>
        <v>2</v>
      </c>
      <c r="H183" s="22">
        <v>5043</v>
      </c>
    </row>
    <row r="184" spans="3:8" ht="14.65" customHeight="1" x14ac:dyDescent="0.35">
      <c r="C184" s="17" t="s">
        <v>170</v>
      </c>
      <c r="D184" s="26">
        <f t="shared" si="22"/>
        <v>8</v>
      </c>
      <c r="E184" s="27">
        <f t="shared" si="23"/>
        <v>24</v>
      </c>
      <c r="F184" s="28">
        <f t="shared" si="24"/>
        <v>2018</v>
      </c>
      <c r="G184" s="21">
        <f t="shared" si="25"/>
        <v>3</v>
      </c>
      <c r="H184" s="22">
        <v>5096</v>
      </c>
    </row>
    <row r="185" spans="3:8" ht="14.65" customHeight="1" x14ac:dyDescent="0.35">
      <c r="C185" s="17" t="s">
        <v>171</v>
      </c>
      <c r="D185" s="26">
        <f t="shared" si="22"/>
        <v>9</v>
      </c>
      <c r="E185" s="27">
        <f t="shared" si="23"/>
        <v>13</v>
      </c>
      <c r="F185" s="28">
        <f t="shared" si="24"/>
        <v>2021</v>
      </c>
      <c r="G185" s="21">
        <f t="shared" si="25"/>
        <v>3</v>
      </c>
      <c r="H185" s="22">
        <v>5308</v>
      </c>
    </row>
    <row r="186" spans="3:8" ht="14.65" customHeight="1" x14ac:dyDescent="0.35">
      <c r="C186" s="17" t="s">
        <v>172</v>
      </c>
      <c r="D186" s="26">
        <f t="shared" si="22"/>
        <v>11</v>
      </c>
      <c r="E186" s="27">
        <f t="shared" si="23"/>
        <v>7</v>
      </c>
      <c r="F186" s="28">
        <f t="shared" si="24"/>
        <v>2019</v>
      </c>
      <c r="G186" s="21">
        <f t="shared" si="25"/>
        <v>4</v>
      </c>
      <c r="H186" s="22">
        <v>5217</v>
      </c>
    </row>
    <row r="187" spans="3:8" ht="14.65" customHeight="1" x14ac:dyDescent="0.35">
      <c r="C187" s="17" t="s">
        <v>173</v>
      </c>
      <c r="D187" s="26">
        <f t="shared" si="22"/>
        <v>12</v>
      </c>
      <c r="E187" s="27">
        <f t="shared" si="23"/>
        <v>26</v>
      </c>
      <c r="F187" s="28">
        <f t="shared" si="24"/>
        <v>2021</v>
      </c>
      <c r="G187" s="21">
        <f t="shared" si="25"/>
        <v>4</v>
      </c>
      <c r="H187" s="22">
        <v>5138</v>
      </c>
    </row>
    <row r="188" spans="3:8" ht="14.65" customHeight="1" x14ac:dyDescent="0.35">
      <c r="C188" s="17" t="s">
        <v>174</v>
      </c>
      <c r="D188" s="26">
        <f t="shared" si="22"/>
        <v>2</v>
      </c>
      <c r="E188" s="27">
        <f t="shared" si="23"/>
        <v>5</v>
      </c>
      <c r="F188" s="28">
        <f t="shared" si="24"/>
        <v>2022</v>
      </c>
      <c r="G188" s="21">
        <f t="shared" si="25"/>
        <v>1</v>
      </c>
      <c r="H188" s="22">
        <v>5207</v>
      </c>
    </row>
    <row r="189" spans="3:8" ht="14.65" customHeight="1" x14ac:dyDescent="0.35">
      <c r="C189" s="17" t="s">
        <v>175</v>
      </c>
      <c r="D189" s="26">
        <f t="shared" si="22"/>
        <v>10</v>
      </c>
      <c r="E189" s="27">
        <f t="shared" si="23"/>
        <v>8</v>
      </c>
      <c r="F189" s="28">
        <f t="shared" si="24"/>
        <v>2022</v>
      </c>
      <c r="G189" s="21">
        <f t="shared" si="25"/>
        <v>4</v>
      </c>
      <c r="H189" s="22">
        <v>5282</v>
      </c>
    </row>
    <row r="190" spans="3:8" ht="14.65" customHeight="1" x14ac:dyDescent="0.35">
      <c r="C190" s="17" t="s">
        <v>176</v>
      </c>
      <c r="D190" s="26">
        <f t="shared" si="22"/>
        <v>4</v>
      </c>
      <c r="E190" s="27">
        <f t="shared" si="23"/>
        <v>7</v>
      </c>
      <c r="F190" s="28">
        <f t="shared" si="24"/>
        <v>2019</v>
      </c>
      <c r="G190" s="21">
        <f t="shared" si="25"/>
        <v>2</v>
      </c>
      <c r="H190" s="22">
        <v>5438</v>
      </c>
    </row>
    <row r="191" spans="3:8" ht="14.65" customHeight="1" x14ac:dyDescent="0.35">
      <c r="C191" s="17" t="s">
        <v>177</v>
      </c>
      <c r="D191" s="26">
        <f t="shared" si="22"/>
        <v>5</v>
      </c>
      <c r="E191" s="27">
        <f t="shared" si="23"/>
        <v>16</v>
      </c>
      <c r="F191" s="28">
        <f t="shared" si="24"/>
        <v>2021</v>
      </c>
      <c r="G191" s="21">
        <f t="shared" si="25"/>
        <v>2</v>
      </c>
      <c r="H191" s="22">
        <v>5215</v>
      </c>
    </row>
    <row r="192" spans="3:8" ht="14.65" customHeight="1" x14ac:dyDescent="0.35">
      <c r="C192" s="17" t="s">
        <v>178</v>
      </c>
      <c r="D192" s="26">
        <f t="shared" si="22"/>
        <v>9</v>
      </c>
      <c r="E192" s="27">
        <f t="shared" si="23"/>
        <v>9</v>
      </c>
      <c r="F192" s="28">
        <f t="shared" si="24"/>
        <v>2020</v>
      </c>
      <c r="G192" s="21">
        <f t="shared" si="25"/>
        <v>3</v>
      </c>
      <c r="H192" s="22">
        <v>5342</v>
      </c>
    </row>
    <row r="193" spans="3:8" ht="14.65" customHeight="1" x14ac:dyDescent="0.35">
      <c r="C193" s="17" t="s">
        <v>179</v>
      </c>
      <c r="D193" s="26">
        <f t="shared" si="22"/>
        <v>2</v>
      </c>
      <c r="E193" s="27">
        <f t="shared" si="23"/>
        <v>25</v>
      </c>
      <c r="F193" s="28">
        <f t="shared" si="24"/>
        <v>2018</v>
      </c>
      <c r="G193" s="21">
        <f t="shared" si="25"/>
        <v>1</v>
      </c>
      <c r="H193" s="22">
        <v>5098</v>
      </c>
    </row>
    <row r="194" spans="3:8" ht="14.65" customHeight="1" x14ac:dyDescent="0.35">
      <c r="C194" s="17" t="s">
        <v>180</v>
      </c>
      <c r="D194" s="26">
        <f t="shared" si="22"/>
        <v>5</v>
      </c>
      <c r="E194" s="27">
        <f t="shared" si="23"/>
        <v>24</v>
      </c>
      <c r="F194" s="28">
        <f t="shared" si="24"/>
        <v>2018</v>
      </c>
      <c r="G194" s="21">
        <f t="shared" si="25"/>
        <v>2</v>
      </c>
      <c r="H194" s="22">
        <v>5154</v>
      </c>
    </row>
    <row r="195" spans="3:8" ht="14.65" customHeight="1" x14ac:dyDescent="0.35">
      <c r="C195" s="17" t="s">
        <v>181</v>
      </c>
      <c r="D195" s="26">
        <f t="shared" si="22"/>
        <v>4</v>
      </c>
      <c r="E195" s="27">
        <f t="shared" si="23"/>
        <v>29</v>
      </c>
      <c r="F195" s="28">
        <f t="shared" si="24"/>
        <v>2022</v>
      </c>
      <c r="G195" s="21">
        <f t="shared" si="25"/>
        <v>2</v>
      </c>
      <c r="H195" s="22">
        <v>5440</v>
      </c>
    </row>
    <row r="196" spans="3:8" ht="14.65" customHeight="1" x14ac:dyDescent="0.35">
      <c r="C196" s="17" t="s">
        <v>182</v>
      </c>
      <c r="D196" s="26">
        <f t="shared" si="22"/>
        <v>9</v>
      </c>
      <c r="E196" s="27">
        <f t="shared" si="23"/>
        <v>24</v>
      </c>
      <c r="F196" s="28">
        <f t="shared" si="24"/>
        <v>2019</v>
      </c>
      <c r="G196" s="21">
        <f t="shared" si="25"/>
        <v>3</v>
      </c>
      <c r="H196" s="22">
        <v>5420</v>
      </c>
    </row>
    <row r="197" spans="3:8" ht="14.65" customHeight="1" x14ac:dyDescent="0.35">
      <c r="C197" s="17" t="s">
        <v>183</v>
      </c>
      <c r="D197" s="26">
        <f t="shared" si="22"/>
        <v>9</v>
      </c>
      <c r="E197" s="27">
        <f t="shared" si="23"/>
        <v>19</v>
      </c>
      <c r="F197" s="28">
        <f t="shared" si="24"/>
        <v>2018</v>
      </c>
      <c r="G197" s="21">
        <f t="shared" si="25"/>
        <v>3</v>
      </c>
      <c r="H197" s="22">
        <v>5445</v>
      </c>
    </row>
    <row r="198" spans="3:8" ht="14.65" customHeight="1" x14ac:dyDescent="0.35">
      <c r="C198" s="17" t="s">
        <v>184</v>
      </c>
      <c r="D198" s="26">
        <f t="shared" si="22"/>
        <v>7</v>
      </c>
      <c r="E198" s="27">
        <f t="shared" si="23"/>
        <v>29</v>
      </c>
      <c r="F198" s="28">
        <f t="shared" si="24"/>
        <v>2019</v>
      </c>
      <c r="G198" s="21">
        <f t="shared" si="25"/>
        <v>3</v>
      </c>
      <c r="H198" s="22">
        <v>5449</v>
      </c>
    </row>
    <row r="199" spans="3:8" ht="14.65" customHeight="1" x14ac:dyDescent="0.35">
      <c r="C199" s="17" t="s">
        <v>185</v>
      </c>
      <c r="D199" s="26">
        <f t="shared" si="22"/>
        <v>12</v>
      </c>
      <c r="E199" s="27">
        <f t="shared" si="23"/>
        <v>10</v>
      </c>
      <c r="F199" s="28">
        <f t="shared" si="24"/>
        <v>2021</v>
      </c>
      <c r="G199" s="21">
        <f t="shared" si="25"/>
        <v>4</v>
      </c>
      <c r="H199" s="22">
        <v>5264</v>
      </c>
    </row>
    <row r="200" spans="3:8" ht="14.65" customHeight="1" x14ac:dyDescent="0.35">
      <c r="C200" s="17" t="s">
        <v>186</v>
      </c>
      <c r="D200" s="26">
        <f t="shared" si="22"/>
        <v>8</v>
      </c>
      <c r="E200" s="27">
        <f t="shared" si="23"/>
        <v>13</v>
      </c>
      <c r="F200" s="28">
        <f t="shared" si="24"/>
        <v>2020</v>
      </c>
      <c r="G200" s="21">
        <f t="shared" si="25"/>
        <v>3</v>
      </c>
      <c r="H200" s="22">
        <v>5113</v>
      </c>
    </row>
    <row r="201" spans="3:8" ht="14.65" customHeight="1" x14ac:dyDescent="0.35">
      <c r="C201" s="17" t="s">
        <v>187</v>
      </c>
      <c r="D201" s="26">
        <f t="shared" si="22"/>
        <v>11</v>
      </c>
      <c r="E201" s="27">
        <f t="shared" si="23"/>
        <v>12</v>
      </c>
      <c r="F201" s="28">
        <f t="shared" si="24"/>
        <v>2022</v>
      </c>
      <c r="G201" s="21">
        <f t="shared" si="25"/>
        <v>4</v>
      </c>
      <c r="H201" s="22">
        <v>5225</v>
      </c>
    </row>
    <row r="202" spans="3:8" ht="14.65" customHeight="1" x14ac:dyDescent="0.35">
      <c r="C202" s="17" t="s">
        <v>188</v>
      </c>
      <c r="D202" s="26">
        <f t="shared" si="22"/>
        <v>7</v>
      </c>
      <c r="E202" s="27">
        <f t="shared" si="23"/>
        <v>4</v>
      </c>
      <c r="F202" s="28">
        <f t="shared" si="24"/>
        <v>2021</v>
      </c>
      <c r="G202" s="21">
        <f t="shared" si="25"/>
        <v>3</v>
      </c>
      <c r="H202" s="22">
        <v>5304</v>
      </c>
    </row>
    <row r="203" spans="3:8" ht="14.65" customHeight="1" x14ac:dyDescent="0.35">
      <c r="C203" s="17" t="s">
        <v>189</v>
      </c>
      <c r="D203" s="26">
        <f t="shared" si="22"/>
        <v>2</v>
      </c>
      <c r="E203" s="27">
        <f t="shared" si="23"/>
        <v>1</v>
      </c>
      <c r="F203" s="28">
        <f t="shared" si="24"/>
        <v>2018</v>
      </c>
      <c r="G203" s="21">
        <f t="shared" si="25"/>
        <v>1</v>
      </c>
      <c r="H203" s="22">
        <v>5406</v>
      </c>
    </row>
    <row r="204" spans="3:8" ht="14.65" customHeight="1" x14ac:dyDescent="0.35">
      <c r="C204" s="17" t="s">
        <v>190</v>
      </c>
      <c r="D204" s="26">
        <f t="shared" si="22"/>
        <v>4</v>
      </c>
      <c r="E204" s="27">
        <f t="shared" si="23"/>
        <v>1</v>
      </c>
      <c r="F204" s="28">
        <f t="shared" si="24"/>
        <v>2020</v>
      </c>
      <c r="G204" s="21">
        <f t="shared" si="25"/>
        <v>2</v>
      </c>
      <c r="H204" s="22">
        <v>5344</v>
      </c>
    </row>
    <row r="205" spans="3:8" ht="14.65" customHeight="1" x14ac:dyDescent="0.35">
      <c r="C205" s="17" t="s">
        <v>191</v>
      </c>
      <c r="D205" s="26">
        <f t="shared" si="22"/>
        <v>10</v>
      </c>
      <c r="E205" s="27">
        <f t="shared" si="23"/>
        <v>24</v>
      </c>
      <c r="F205" s="28">
        <f t="shared" si="24"/>
        <v>2019</v>
      </c>
      <c r="G205" s="21">
        <f t="shared" si="25"/>
        <v>4</v>
      </c>
      <c r="H205" s="22">
        <v>5396</v>
      </c>
    </row>
    <row r="206" spans="3:8" ht="14.65" customHeight="1" x14ac:dyDescent="0.35">
      <c r="C206" s="17" t="s">
        <v>192</v>
      </c>
      <c r="D206" s="26">
        <f t="shared" si="22"/>
        <v>9</v>
      </c>
      <c r="E206" s="27">
        <f t="shared" si="23"/>
        <v>20</v>
      </c>
      <c r="F206" s="28">
        <f t="shared" si="24"/>
        <v>2018</v>
      </c>
      <c r="G206" s="21">
        <f t="shared" si="25"/>
        <v>3</v>
      </c>
      <c r="H206" s="22">
        <v>5485</v>
      </c>
    </row>
    <row r="207" spans="3:8" ht="14.65" customHeight="1" x14ac:dyDescent="0.35">
      <c r="C207" s="17" t="s">
        <v>179</v>
      </c>
      <c r="D207" s="26">
        <f t="shared" si="22"/>
        <v>2</v>
      </c>
      <c r="E207" s="27">
        <f t="shared" si="23"/>
        <v>25</v>
      </c>
      <c r="F207" s="28">
        <f t="shared" si="24"/>
        <v>2018</v>
      </c>
      <c r="G207" s="21">
        <f t="shared" si="25"/>
        <v>1</v>
      </c>
      <c r="H207" s="22">
        <v>5137</v>
      </c>
    </row>
    <row r="208" spans="3:8" ht="14.65" customHeight="1" x14ac:dyDescent="0.35">
      <c r="C208" s="17" t="s">
        <v>193</v>
      </c>
      <c r="D208" s="26">
        <f t="shared" si="22"/>
        <v>5</v>
      </c>
      <c r="E208" s="27">
        <f t="shared" si="23"/>
        <v>2</v>
      </c>
      <c r="F208" s="28">
        <f t="shared" si="24"/>
        <v>2019</v>
      </c>
      <c r="G208" s="21">
        <f t="shared" si="25"/>
        <v>2</v>
      </c>
      <c r="H208" s="22">
        <v>5438</v>
      </c>
    </row>
    <row r="209" spans="3:8" ht="14.65" customHeight="1" x14ac:dyDescent="0.35">
      <c r="C209" s="17" t="s">
        <v>141</v>
      </c>
      <c r="D209" s="26">
        <f t="shared" si="22"/>
        <v>9</v>
      </c>
      <c r="E209" s="27">
        <f t="shared" si="23"/>
        <v>17</v>
      </c>
      <c r="F209" s="28">
        <f t="shared" si="24"/>
        <v>2019</v>
      </c>
      <c r="G209" s="21">
        <f t="shared" si="25"/>
        <v>3</v>
      </c>
      <c r="H209" s="22">
        <v>5489</v>
      </c>
    </row>
    <row r="210" spans="3:8" ht="14.65" customHeight="1" x14ac:dyDescent="0.35">
      <c r="C210" s="17" t="s">
        <v>194</v>
      </c>
      <c r="D210" s="26">
        <f t="shared" si="22"/>
        <v>12</v>
      </c>
      <c r="E210" s="27">
        <f t="shared" si="23"/>
        <v>6</v>
      </c>
      <c r="F210" s="28">
        <f t="shared" si="24"/>
        <v>2020</v>
      </c>
      <c r="G210" s="21">
        <f t="shared" si="25"/>
        <v>4</v>
      </c>
      <c r="H210" s="22">
        <v>5175</v>
      </c>
    </row>
    <row r="211" spans="3:8" ht="14.65" customHeight="1" x14ac:dyDescent="0.35">
      <c r="C211" s="17" t="s">
        <v>195</v>
      </c>
      <c r="D211" s="26">
        <f t="shared" si="22"/>
        <v>3</v>
      </c>
      <c r="E211" s="27">
        <f t="shared" si="23"/>
        <v>13</v>
      </c>
      <c r="F211" s="28">
        <f t="shared" si="24"/>
        <v>2022</v>
      </c>
      <c r="G211" s="21">
        <f t="shared" si="25"/>
        <v>1</v>
      </c>
      <c r="H211" s="22">
        <v>5053</v>
      </c>
    </row>
    <row r="212" spans="3:8" ht="14.65" customHeight="1" x14ac:dyDescent="0.35">
      <c r="C212" s="17" t="s">
        <v>196</v>
      </c>
      <c r="D212" s="26">
        <f t="shared" ref="D212:D223" si="26">MONTH(C212)</f>
        <v>8</v>
      </c>
      <c r="E212" s="27">
        <f t="shared" ref="E212:E223" si="27">DAY(C212)</f>
        <v>27</v>
      </c>
      <c r="F212" s="28">
        <f t="shared" ref="F212:F223" si="28">YEAR(C212)</f>
        <v>2020</v>
      </c>
      <c r="G212" s="21">
        <f t="shared" si="25"/>
        <v>3</v>
      </c>
      <c r="H212" s="22">
        <v>5129</v>
      </c>
    </row>
    <row r="213" spans="3:8" ht="14.65" customHeight="1" x14ac:dyDescent="0.35">
      <c r="C213" s="17" t="s">
        <v>197</v>
      </c>
      <c r="D213" s="26">
        <f t="shared" si="26"/>
        <v>4</v>
      </c>
      <c r="E213" s="27">
        <f t="shared" si="27"/>
        <v>22</v>
      </c>
      <c r="F213" s="28">
        <f t="shared" si="28"/>
        <v>2020</v>
      </c>
      <c r="G213" s="21">
        <f t="shared" ref="G213:G223" si="29">ROUNDUP(D213/3,0)</f>
        <v>2</v>
      </c>
      <c r="H213" s="22">
        <v>5288</v>
      </c>
    </row>
    <row r="214" spans="3:8" ht="14.65" customHeight="1" x14ac:dyDescent="0.35">
      <c r="C214" s="17" t="s">
        <v>198</v>
      </c>
      <c r="D214" s="26">
        <f t="shared" si="26"/>
        <v>8</v>
      </c>
      <c r="E214" s="27">
        <f t="shared" si="27"/>
        <v>28</v>
      </c>
      <c r="F214" s="28">
        <f t="shared" si="28"/>
        <v>2019</v>
      </c>
      <c r="G214" s="21">
        <f t="shared" si="29"/>
        <v>3</v>
      </c>
      <c r="H214" s="22">
        <v>5145</v>
      </c>
    </row>
    <row r="215" spans="3:8" ht="14.65" customHeight="1" x14ac:dyDescent="0.35">
      <c r="C215" s="17" t="s">
        <v>199</v>
      </c>
      <c r="D215" s="26">
        <f t="shared" si="26"/>
        <v>6</v>
      </c>
      <c r="E215" s="27">
        <f t="shared" si="27"/>
        <v>29</v>
      </c>
      <c r="F215" s="28">
        <f t="shared" si="28"/>
        <v>2018</v>
      </c>
      <c r="G215" s="21">
        <f t="shared" si="29"/>
        <v>2</v>
      </c>
      <c r="H215" s="22">
        <v>5033</v>
      </c>
    </row>
    <row r="216" spans="3:8" ht="14.65" customHeight="1" x14ac:dyDescent="0.35">
      <c r="C216" s="17" t="s">
        <v>200</v>
      </c>
      <c r="D216" s="26">
        <f t="shared" si="26"/>
        <v>1</v>
      </c>
      <c r="E216" s="27">
        <f t="shared" si="27"/>
        <v>6</v>
      </c>
      <c r="F216" s="28">
        <f t="shared" si="28"/>
        <v>2021</v>
      </c>
      <c r="G216" s="21">
        <f t="shared" si="29"/>
        <v>1</v>
      </c>
      <c r="H216" s="22">
        <v>5474</v>
      </c>
    </row>
    <row r="217" spans="3:8" ht="14.65" customHeight="1" x14ac:dyDescent="0.35">
      <c r="C217" s="17" t="s">
        <v>68</v>
      </c>
      <c r="D217" s="26">
        <f t="shared" si="26"/>
        <v>6</v>
      </c>
      <c r="E217" s="27">
        <f t="shared" si="27"/>
        <v>14</v>
      </c>
      <c r="F217" s="28">
        <f t="shared" si="28"/>
        <v>2018</v>
      </c>
      <c r="G217" s="21">
        <f t="shared" si="29"/>
        <v>2</v>
      </c>
      <c r="H217" s="22">
        <v>5163</v>
      </c>
    </row>
    <row r="218" spans="3:8" ht="14.65" customHeight="1" x14ac:dyDescent="0.35">
      <c r="C218" s="17" t="s">
        <v>201</v>
      </c>
      <c r="D218" s="26">
        <f t="shared" si="26"/>
        <v>9</v>
      </c>
      <c r="E218" s="27">
        <f t="shared" si="27"/>
        <v>5</v>
      </c>
      <c r="F218" s="28">
        <f t="shared" si="28"/>
        <v>2021</v>
      </c>
      <c r="G218" s="21">
        <f t="shared" si="29"/>
        <v>3</v>
      </c>
      <c r="H218" s="22">
        <v>5445</v>
      </c>
    </row>
    <row r="219" spans="3:8" ht="14.65" customHeight="1" x14ac:dyDescent="0.35">
      <c r="C219" s="17" t="s">
        <v>202</v>
      </c>
      <c r="D219" s="26">
        <f t="shared" si="26"/>
        <v>1</v>
      </c>
      <c r="E219" s="27">
        <f t="shared" si="27"/>
        <v>16</v>
      </c>
      <c r="F219" s="28">
        <f t="shared" si="28"/>
        <v>2018</v>
      </c>
      <c r="G219" s="21">
        <f t="shared" si="29"/>
        <v>1</v>
      </c>
      <c r="H219" s="22">
        <v>5429</v>
      </c>
    </row>
    <row r="220" spans="3:8" ht="14.65" customHeight="1" x14ac:dyDescent="0.35">
      <c r="C220" s="17" t="s">
        <v>23</v>
      </c>
      <c r="D220" s="26">
        <f t="shared" si="26"/>
        <v>1</v>
      </c>
      <c r="E220" s="27">
        <f t="shared" si="27"/>
        <v>10</v>
      </c>
      <c r="F220" s="28">
        <f t="shared" si="28"/>
        <v>2021</v>
      </c>
      <c r="G220" s="21">
        <f t="shared" si="29"/>
        <v>1</v>
      </c>
      <c r="H220" s="22">
        <v>5239</v>
      </c>
    </row>
    <row r="221" spans="3:8" ht="14.65" customHeight="1" x14ac:dyDescent="0.35">
      <c r="C221" s="17" t="s">
        <v>203</v>
      </c>
      <c r="D221" s="26">
        <f t="shared" si="26"/>
        <v>2</v>
      </c>
      <c r="E221" s="27">
        <f t="shared" si="27"/>
        <v>8</v>
      </c>
      <c r="F221" s="28">
        <f t="shared" si="28"/>
        <v>2021</v>
      </c>
      <c r="G221" s="21">
        <f t="shared" si="29"/>
        <v>1</v>
      </c>
      <c r="H221" s="22">
        <v>5157</v>
      </c>
    </row>
    <row r="222" spans="3:8" ht="14.65" customHeight="1" x14ac:dyDescent="0.35">
      <c r="C222" s="17" t="s">
        <v>204</v>
      </c>
      <c r="D222" s="26">
        <f t="shared" si="26"/>
        <v>5</v>
      </c>
      <c r="E222" s="27">
        <f t="shared" si="27"/>
        <v>25</v>
      </c>
      <c r="F222" s="28">
        <f t="shared" si="28"/>
        <v>2022</v>
      </c>
      <c r="G222" s="21">
        <f t="shared" si="29"/>
        <v>2</v>
      </c>
      <c r="H222" s="22">
        <v>5446</v>
      </c>
    </row>
    <row r="223" spans="3:8" ht="14.65" customHeight="1" x14ac:dyDescent="0.35">
      <c r="C223" s="17" t="s">
        <v>205</v>
      </c>
      <c r="D223" s="33">
        <f t="shared" si="26"/>
        <v>9</v>
      </c>
      <c r="E223" s="34">
        <f t="shared" si="27"/>
        <v>16</v>
      </c>
      <c r="F223" s="35">
        <f t="shared" si="28"/>
        <v>2020</v>
      </c>
      <c r="G223" s="21">
        <f t="shared" si="29"/>
        <v>3</v>
      </c>
      <c r="H223" s="22">
        <v>5005</v>
      </c>
    </row>
    <row r="225" spans="1:14" s="6" customFormat="1" ht="14.65" customHeight="1" x14ac:dyDescent="0.4">
      <c r="A225" s="5" t="s">
        <v>206</v>
      </c>
    </row>
    <row r="226" spans="1:14" s="6" customFormat="1" ht="14.65" customHeight="1" x14ac:dyDescent="0.4">
      <c r="B226" s="5" t="s">
        <v>207</v>
      </c>
    </row>
    <row r="227" spans="1:14" s="6" customFormat="1" ht="14.65" customHeight="1" x14ac:dyDescent="0.4">
      <c r="B227" s="7" t="s">
        <v>208</v>
      </c>
    </row>
    <row r="229" spans="1:14" s="8" customFormat="1" ht="70.150000000000006" customHeight="1" x14ac:dyDescent="0.35">
      <c r="B229" s="67" t="s">
        <v>209</v>
      </c>
      <c r="C229" s="67"/>
      <c r="D229" s="67"/>
      <c r="E229" s="67"/>
      <c r="F229" s="67"/>
      <c r="G229" s="67"/>
      <c r="H229" s="67"/>
      <c r="I229" s="67"/>
      <c r="J229" s="67"/>
      <c r="K229" s="67"/>
      <c r="L229" s="67"/>
      <c r="M229" s="67"/>
      <c r="N229" s="67"/>
    </row>
    <row r="230" spans="1:14" ht="14.65" customHeight="1" x14ac:dyDescent="0.35">
      <c r="C230" s="36"/>
    </row>
    <row r="231" spans="1:14" ht="14.65" customHeight="1" x14ac:dyDescent="0.4">
      <c r="C231" s="14" t="s">
        <v>12</v>
      </c>
      <c r="D231" s="14" t="s">
        <v>210</v>
      </c>
      <c r="E231" s="37" t="s">
        <v>211</v>
      </c>
      <c r="F231" s="37" t="s">
        <v>212</v>
      </c>
      <c r="G231" s="37" t="s">
        <v>213</v>
      </c>
    </row>
    <row r="232" spans="1:14" ht="14.65" customHeight="1" x14ac:dyDescent="0.35">
      <c r="C232" s="36">
        <v>44029</v>
      </c>
      <c r="D232" s="38">
        <v>76.87</v>
      </c>
      <c r="E232" s="19">
        <f t="shared" ref="E232:E258" si="30">EOMONTH(C232,0)-C232</f>
        <v>14</v>
      </c>
      <c r="F232" s="39">
        <f t="shared" ref="F232:F258" si="31">D232/SUM($D$232:$D$258)</f>
        <v>4.8422138750498431E-3</v>
      </c>
      <c r="G232" s="39">
        <f t="shared" ref="G232:G258" si="32">E232*F232</f>
        <v>6.7790994250697803E-2</v>
      </c>
    </row>
    <row r="233" spans="1:14" ht="14.65" customHeight="1" x14ac:dyDescent="0.35">
      <c r="C233" s="36">
        <v>44040</v>
      </c>
      <c r="D233" s="40">
        <v>395.91</v>
      </c>
      <c r="E233" s="27">
        <f t="shared" si="30"/>
        <v>3</v>
      </c>
      <c r="F233" s="39">
        <f t="shared" si="31"/>
        <v>2.4939259727734923E-2</v>
      </c>
      <c r="G233" s="39">
        <f t="shared" si="32"/>
        <v>7.4817779183204772E-2</v>
      </c>
    </row>
    <row r="234" spans="1:14" ht="14.65" customHeight="1" x14ac:dyDescent="0.35">
      <c r="C234" s="36">
        <v>44036</v>
      </c>
      <c r="D234" s="40">
        <v>215.87</v>
      </c>
      <c r="E234" s="27">
        <f t="shared" si="30"/>
        <v>7</v>
      </c>
      <c r="F234" s="39">
        <f t="shared" si="31"/>
        <v>1.3598135933485229E-2</v>
      </c>
      <c r="G234" s="39">
        <f t="shared" si="32"/>
        <v>9.5186951534396602E-2</v>
      </c>
    </row>
    <row r="235" spans="1:14" ht="14.65" customHeight="1" x14ac:dyDescent="0.35">
      <c r="C235" s="36">
        <v>44023</v>
      </c>
      <c r="D235" s="40">
        <v>42.89</v>
      </c>
      <c r="E235" s="27">
        <f t="shared" si="30"/>
        <v>20</v>
      </c>
      <c r="F235" s="39">
        <f t="shared" si="31"/>
        <v>2.7017373891100268E-3</v>
      </c>
      <c r="G235" s="39">
        <f t="shared" si="32"/>
        <v>5.4034747782200535E-2</v>
      </c>
    </row>
    <row r="236" spans="1:14" ht="14.65" customHeight="1" x14ac:dyDescent="0.35">
      <c r="C236" s="36">
        <v>44021</v>
      </c>
      <c r="D236" s="40">
        <v>823.85</v>
      </c>
      <c r="E236" s="27">
        <f t="shared" si="30"/>
        <v>22</v>
      </c>
      <c r="F236" s="39">
        <f t="shared" si="31"/>
        <v>5.189616106361146E-2</v>
      </c>
      <c r="G236" s="39">
        <f t="shared" si="32"/>
        <v>1.1417155433994521</v>
      </c>
    </row>
    <row r="237" spans="1:14" ht="14.65" customHeight="1" x14ac:dyDescent="0.35">
      <c r="C237" s="36">
        <v>44032</v>
      </c>
      <c r="D237" s="40">
        <v>642.16999999999996</v>
      </c>
      <c r="E237" s="27">
        <f t="shared" si="30"/>
        <v>11</v>
      </c>
      <c r="F237" s="39">
        <f t="shared" si="31"/>
        <v>4.0451729987521237E-2</v>
      </c>
      <c r="G237" s="39">
        <f t="shared" si="32"/>
        <v>0.44496902986273362</v>
      </c>
    </row>
    <row r="238" spans="1:14" ht="14.65" customHeight="1" x14ac:dyDescent="0.35">
      <c r="C238" s="36">
        <v>44015</v>
      </c>
      <c r="D238" s="40">
        <v>519.36</v>
      </c>
      <c r="E238" s="27">
        <f t="shared" si="30"/>
        <v>28</v>
      </c>
      <c r="F238" s="39">
        <f t="shared" si="31"/>
        <v>3.2715652376035992E-2</v>
      </c>
      <c r="G238" s="39">
        <f t="shared" si="32"/>
        <v>0.91603826652900777</v>
      </c>
    </row>
    <row r="239" spans="1:14" ht="14.65" customHeight="1" x14ac:dyDescent="0.35">
      <c r="C239" s="36">
        <v>44015</v>
      </c>
      <c r="D239" s="40">
        <v>365.8</v>
      </c>
      <c r="E239" s="27">
        <f t="shared" si="30"/>
        <v>28</v>
      </c>
      <c r="F239" s="39">
        <f t="shared" si="31"/>
        <v>2.3042563230040752E-2</v>
      </c>
      <c r="G239" s="39">
        <f t="shared" si="32"/>
        <v>0.64519177044114107</v>
      </c>
    </row>
    <row r="240" spans="1:14" ht="14.65" customHeight="1" x14ac:dyDescent="0.35">
      <c r="C240" s="36">
        <v>44025</v>
      </c>
      <c r="D240" s="40">
        <v>593.66999999999996</v>
      </c>
      <c r="E240" s="27">
        <f t="shared" si="30"/>
        <v>18</v>
      </c>
      <c r="F240" s="39">
        <f t="shared" si="31"/>
        <v>3.7396606103822561E-2</v>
      </c>
      <c r="G240" s="39">
        <f t="shared" si="32"/>
        <v>0.67313890986880609</v>
      </c>
    </row>
    <row r="241" spans="3:7" ht="14.65" customHeight="1" x14ac:dyDescent="0.35">
      <c r="C241" s="36">
        <v>44017</v>
      </c>
      <c r="D241" s="40">
        <v>791.8</v>
      </c>
      <c r="E241" s="27">
        <f t="shared" si="30"/>
        <v>26</v>
      </c>
      <c r="F241" s="39">
        <f t="shared" si="31"/>
        <v>4.9877259610569345E-2</v>
      </c>
      <c r="G241" s="39">
        <f t="shared" si="32"/>
        <v>1.2968087498748029</v>
      </c>
    </row>
    <row r="242" spans="3:7" ht="14.65" customHeight="1" x14ac:dyDescent="0.35">
      <c r="C242" s="36">
        <v>44019</v>
      </c>
      <c r="D242" s="40">
        <v>985.4</v>
      </c>
      <c r="E242" s="27">
        <f t="shared" si="30"/>
        <v>24</v>
      </c>
      <c r="F242" s="39">
        <f t="shared" si="31"/>
        <v>6.2072558247354172E-2</v>
      </c>
      <c r="G242" s="39">
        <f t="shared" si="32"/>
        <v>1.4897413979365002</v>
      </c>
    </row>
    <row r="243" spans="3:7" ht="14.65" customHeight="1" x14ac:dyDescent="0.35">
      <c r="C243" s="36">
        <v>44030</v>
      </c>
      <c r="D243" s="40">
        <v>305.76</v>
      </c>
      <c r="E243" s="27">
        <f t="shared" si="30"/>
        <v>13</v>
      </c>
      <c r="F243" s="39">
        <f t="shared" si="31"/>
        <v>1.9260508838756862E-2</v>
      </c>
      <c r="G243" s="39">
        <f t="shared" si="32"/>
        <v>0.25038661490383918</v>
      </c>
    </row>
    <row r="244" spans="3:7" ht="14.65" customHeight="1" x14ac:dyDescent="0.35">
      <c r="C244" s="36">
        <v>44039</v>
      </c>
      <c r="D244" s="40">
        <v>387.83</v>
      </c>
      <c r="E244" s="27">
        <f t="shared" si="30"/>
        <v>4</v>
      </c>
      <c r="F244" s="39">
        <f t="shared" si="31"/>
        <v>2.443028238793522E-2</v>
      </c>
      <c r="G244" s="39">
        <f t="shared" si="32"/>
        <v>9.7721129551740879E-2</v>
      </c>
    </row>
    <row r="245" spans="3:7" ht="14.65" customHeight="1" x14ac:dyDescent="0.35">
      <c r="C245" s="36">
        <v>44016</v>
      </c>
      <c r="D245" s="40">
        <v>745.24</v>
      </c>
      <c r="E245" s="27">
        <f t="shared" si="30"/>
        <v>27</v>
      </c>
      <c r="F245" s="39">
        <f t="shared" si="31"/>
        <v>4.6944340682218616E-2</v>
      </c>
      <c r="G245" s="39">
        <f t="shared" si="32"/>
        <v>1.2674971984199026</v>
      </c>
    </row>
    <row r="246" spans="3:7" ht="14.65" customHeight="1" x14ac:dyDescent="0.35">
      <c r="C246" s="36">
        <v>44033</v>
      </c>
      <c r="D246" s="40">
        <v>617.82000000000005</v>
      </c>
      <c r="E246" s="27">
        <f t="shared" si="30"/>
        <v>10</v>
      </c>
      <c r="F246" s="39">
        <f t="shared" si="31"/>
        <v>3.8917868821169432E-2</v>
      </c>
      <c r="G246" s="39">
        <f t="shared" si="32"/>
        <v>0.38917868821169432</v>
      </c>
    </row>
    <row r="247" spans="3:7" ht="14.65" customHeight="1" x14ac:dyDescent="0.35">
      <c r="C247" s="36">
        <v>44034</v>
      </c>
      <c r="D247" s="40">
        <v>400.7</v>
      </c>
      <c r="E247" s="27">
        <f t="shared" si="30"/>
        <v>9</v>
      </c>
      <c r="F247" s="39">
        <f t="shared" si="31"/>
        <v>2.5240992581403304E-2</v>
      </c>
      <c r="G247" s="39">
        <f t="shared" si="32"/>
        <v>0.22716893323262974</v>
      </c>
    </row>
    <row r="248" spans="3:7" ht="14.65" customHeight="1" x14ac:dyDescent="0.35">
      <c r="C248" s="36">
        <v>44025</v>
      </c>
      <c r="D248" s="40">
        <v>166.73</v>
      </c>
      <c r="E248" s="27">
        <f t="shared" si="30"/>
        <v>18</v>
      </c>
      <c r="F248" s="39">
        <f t="shared" si="31"/>
        <v>1.0502697012970732E-2</v>
      </c>
      <c r="G248" s="39">
        <f t="shared" si="32"/>
        <v>0.18904854623347317</v>
      </c>
    </row>
    <row r="249" spans="3:7" ht="14.65" customHeight="1" x14ac:dyDescent="0.35">
      <c r="C249" s="36">
        <v>44027</v>
      </c>
      <c r="D249" s="40">
        <v>530.23</v>
      </c>
      <c r="E249" s="27">
        <f t="shared" si="30"/>
        <v>16</v>
      </c>
      <c r="F249" s="39">
        <f t="shared" si="31"/>
        <v>3.3400378079454639E-2</v>
      </c>
      <c r="G249" s="39">
        <f t="shared" si="32"/>
        <v>0.53440604927127422</v>
      </c>
    </row>
    <row r="250" spans="3:7" ht="14.65" customHeight="1" x14ac:dyDescent="0.35">
      <c r="C250" s="36">
        <v>44014</v>
      </c>
      <c r="D250" s="40">
        <v>1713.69</v>
      </c>
      <c r="E250" s="27">
        <f t="shared" si="30"/>
        <v>29</v>
      </c>
      <c r="F250" s="39">
        <f t="shared" si="31"/>
        <v>0.10794918037640387</v>
      </c>
      <c r="G250" s="39">
        <f t="shared" si="32"/>
        <v>3.1305262309157125</v>
      </c>
    </row>
    <row r="251" spans="3:7" ht="14.65" customHeight="1" x14ac:dyDescent="0.35">
      <c r="C251" s="36">
        <v>44019</v>
      </c>
      <c r="D251" s="40">
        <v>1341.56</v>
      </c>
      <c r="E251" s="27">
        <f t="shared" si="30"/>
        <v>24</v>
      </c>
      <c r="F251" s="39">
        <f t="shared" si="31"/>
        <v>8.450787623535666E-2</v>
      </c>
      <c r="G251" s="39">
        <f t="shared" si="32"/>
        <v>2.0281890296485598</v>
      </c>
    </row>
    <row r="252" spans="3:7" ht="14.65" customHeight="1" x14ac:dyDescent="0.35">
      <c r="C252" s="36">
        <v>44038</v>
      </c>
      <c r="D252" s="40">
        <v>524.20000000000005</v>
      </c>
      <c r="E252" s="27">
        <f t="shared" si="30"/>
        <v>5</v>
      </c>
      <c r="F252" s="39">
        <f t="shared" si="31"/>
        <v>3.3020534841955614E-2</v>
      </c>
      <c r="G252" s="39">
        <f t="shared" si="32"/>
        <v>0.16510267420977806</v>
      </c>
    </row>
    <row r="253" spans="3:7" ht="14.65" customHeight="1" x14ac:dyDescent="0.35">
      <c r="C253" s="36">
        <v>44035</v>
      </c>
      <c r="D253" s="40">
        <v>313.54000000000002</v>
      </c>
      <c r="E253" s="27">
        <f t="shared" si="30"/>
        <v>8</v>
      </c>
      <c r="F253" s="39">
        <f t="shared" si="31"/>
        <v>1.9750588505049144E-2</v>
      </c>
      <c r="G253" s="39">
        <f t="shared" si="32"/>
        <v>0.15800470804039315</v>
      </c>
    </row>
    <row r="254" spans="3:7" ht="14.65" customHeight="1" x14ac:dyDescent="0.35">
      <c r="C254" s="36">
        <v>44032</v>
      </c>
      <c r="D254" s="40">
        <v>936.8</v>
      </c>
      <c r="E254" s="27">
        <f t="shared" si="30"/>
        <v>11</v>
      </c>
      <c r="F254" s="39">
        <f t="shared" si="31"/>
        <v>5.9011135139153022E-2</v>
      </c>
      <c r="G254" s="39">
        <f t="shared" si="32"/>
        <v>0.64912248653068327</v>
      </c>
    </row>
    <row r="255" spans="3:7" ht="14.65" customHeight="1" x14ac:dyDescent="0.35">
      <c r="C255" s="36">
        <v>44029</v>
      </c>
      <c r="D255" s="40">
        <v>556.75</v>
      </c>
      <c r="E255" s="27">
        <f t="shared" si="30"/>
        <v>14</v>
      </c>
      <c r="F255" s="39">
        <f t="shared" si="31"/>
        <v>3.5070932417510081E-2</v>
      </c>
      <c r="G255" s="39">
        <f t="shared" si="32"/>
        <v>0.49099305384514114</v>
      </c>
    </row>
    <row r="256" spans="3:7" ht="14.65" customHeight="1" x14ac:dyDescent="0.35">
      <c r="C256" s="36">
        <v>44033</v>
      </c>
      <c r="D256" s="40">
        <v>166.98</v>
      </c>
      <c r="E256" s="27">
        <f t="shared" si="30"/>
        <v>10</v>
      </c>
      <c r="F256" s="39">
        <f t="shared" si="31"/>
        <v>1.0518445074226912E-2</v>
      </c>
      <c r="G256" s="39">
        <f t="shared" si="32"/>
        <v>0.10518445074226912</v>
      </c>
    </row>
    <row r="257" spans="2:11" ht="14.65" customHeight="1" x14ac:dyDescent="0.35">
      <c r="C257" s="36">
        <v>44021</v>
      </c>
      <c r="D257" s="40">
        <v>777.13</v>
      </c>
      <c r="E257" s="27">
        <f t="shared" si="30"/>
        <v>22</v>
      </c>
      <c r="F257" s="39">
        <f t="shared" si="31"/>
        <v>4.8953163376056777E-2</v>
      </c>
      <c r="G257" s="39">
        <f t="shared" si="32"/>
        <v>1.0769695942732491</v>
      </c>
    </row>
    <row r="258" spans="2:11" ht="14.65" customHeight="1" x14ac:dyDescent="0.35">
      <c r="C258" s="36">
        <v>44035</v>
      </c>
      <c r="D258" s="40">
        <v>936.42</v>
      </c>
      <c r="E258" s="34">
        <f t="shared" si="30"/>
        <v>8</v>
      </c>
      <c r="F258" s="39">
        <f t="shared" si="31"/>
        <v>5.8987198086043628E-2</v>
      </c>
      <c r="G258" s="39">
        <f t="shared" si="32"/>
        <v>0.47189758468834903</v>
      </c>
    </row>
    <row r="259" spans="2:11" ht="14.65" customHeight="1" x14ac:dyDescent="0.35">
      <c r="C259" s="36"/>
      <c r="D259" s="40"/>
    </row>
    <row r="260" spans="2:11" ht="14.65" customHeight="1" x14ac:dyDescent="0.4">
      <c r="C260" s="41" t="s">
        <v>211</v>
      </c>
      <c r="D260" s="42"/>
      <c r="E260" s="43">
        <f>AVERAGE(E232:E258)</f>
        <v>15.888888888888889</v>
      </c>
    </row>
    <row r="261" spans="2:11" ht="14.65" customHeight="1" x14ac:dyDescent="0.4">
      <c r="C261" s="44" t="s">
        <v>213</v>
      </c>
      <c r="D261" s="45"/>
      <c r="E261" s="46">
        <f>SUM(G232:G258)</f>
        <v>18.130831113381628</v>
      </c>
    </row>
    <row r="262" spans="2:11" ht="14.65" customHeight="1" x14ac:dyDescent="0.35">
      <c r="C262" s="36"/>
    </row>
    <row r="263" spans="2:11" s="8" customFormat="1" ht="42.95" customHeight="1" x14ac:dyDescent="0.35">
      <c r="B263" s="65" t="s">
        <v>214</v>
      </c>
      <c r="C263" s="65"/>
      <c r="D263" s="65"/>
      <c r="E263" s="65"/>
      <c r="F263" s="65"/>
      <c r="G263" s="65"/>
      <c r="H263" s="65"/>
      <c r="I263" s="65"/>
      <c r="J263" s="65"/>
      <c r="K263" s="65"/>
    </row>
    <row r="264" spans="2:11" ht="14.65" customHeight="1" x14ac:dyDescent="0.35">
      <c r="C264" s="36"/>
    </row>
    <row r="265" spans="2:11" ht="14.65" customHeight="1" x14ac:dyDescent="0.4">
      <c r="C265" s="15"/>
      <c r="D265" s="15"/>
      <c r="E265" s="15" t="s">
        <v>215</v>
      </c>
      <c r="F265" s="15"/>
    </row>
    <row r="266" spans="2:11" ht="14.65" customHeight="1" x14ac:dyDescent="0.4">
      <c r="C266" s="47" t="s">
        <v>12</v>
      </c>
      <c r="D266" s="47" t="s">
        <v>216</v>
      </c>
      <c r="E266" s="47" t="s">
        <v>217</v>
      </c>
      <c r="F266" s="47" t="s">
        <v>218</v>
      </c>
    </row>
    <row r="267" spans="2:11" ht="14.65" customHeight="1" x14ac:dyDescent="0.35">
      <c r="C267" s="36">
        <v>45937</v>
      </c>
      <c r="D267" s="21">
        <v>10122</v>
      </c>
      <c r="E267" s="21">
        <v>2</v>
      </c>
      <c r="F267" s="48">
        <f>EOMONTH(C267,E267)</f>
        <v>46022</v>
      </c>
    </row>
    <row r="268" spans="2:11" ht="14.65" customHeight="1" x14ac:dyDescent="0.35">
      <c r="C268" s="36">
        <v>45659</v>
      </c>
      <c r="D268" s="21">
        <v>10028</v>
      </c>
      <c r="E268" s="21">
        <v>2</v>
      </c>
      <c r="F268" s="49">
        <f t="shared" ref="F268:F298" si="33">EOMONTH(C268,E268)</f>
        <v>45747</v>
      </c>
    </row>
    <row r="269" spans="2:11" ht="14.65" customHeight="1" x14ac:dyDescent="0.35">
      <c r="C269" s="36">
        <v>45840</v>
      </c>
      <c r="D269" s="21">
        <v>10287</v>
      </c>
      <c r="E269" s="21">
        <v>2</v>
      </c>
      <c r="F269" s="49">
        <f t="shared" si="33"/>
        <v>45930</v>
      </c>
    </row>
    <row r="270" spans="2:11" ht="14.65" customHeight="1" x14ac:dyDescent="0.35">
      <c r="C270" s="36">
        <v>45720</v>
      </c>
      <c r="D270" s="21">
        <v>10142</v>
      </c>
      <c r="E270" s="21">
        <v>1</v>
      </c>
      <c r="F270" s="49">
        <f t="shared" si="33"/>
        <v>45777</v>
      </c>
    </row>
    <row r="271" spans="2:11" ht="14.65" customHeight="1" x14ac:dyDescent="0.35">
      <c r="C271" s="36">
        <v>45972</v>
      </c>
      <c r="D271" s="21">
        <v>10225</v>
      </c>
      <c r="E271" s="21">
        <v>2</v>
      </c>
      <c r="F271" s="49">
        <f t="shared" si="33"/>
        <v>46053</v>
      </c>
    </row>
    <row r="272" spans="2:11" ht="14.65" customHeight="1" x14ac:dyDescent="0.35">
      <c r="C272" s="36">
        <v>46009</v>
      </c>
      <c r="D272" s="21">
        <v>10551</v>
      </c>
      <c r="E272" s="21">
        <v>3</v>
      </c>
      <c r="F272" s="49">
        <f t="shared" si="33"/>
        <v>46112</v>
      </c>
    </row>
    <row r="273" spans="3:6" ht="14.65" customHeight="1" x14ac:dyDescent="0.35">
      <c r="C273" s="36">
        <v>45836</v>
      </c>
      <c r="D273" s="21">
        <v>10647</v>
      </c>
      <c r="E273" s="21">
        <v>1</v>
      </c>
      <c r="F273" s="49">
        <f t="shared" si="33"/>
        <v>45869</v>
      </c>
    </row>
    <row r="274" spans="3:6" ht="14.65" customHeight="1" x14ac:dyDescent="0.35">
      <c r="C274" s="36">
        <v>45868</v>
      </c>
      <c r="D274" s="21">
        <v>10445</v>
      </c>
      <c r="E274" s="21">
        <v>2</v>
      </c>
      <c r="F274" s="49">
        <f t="shared" si="33"/>
        <v>45930</v>
      </c>
    </row>
    <row r="275" spans="3:6" ht="14.65" customHeight="1" x14ac:dyDescent="0.35">
      <c r="C275" s="36">
        <v>45898</v>
      </c>
      <c r="D275" s="21">
        <v>10942</v>
      </c>
      <c r="E275" s="21">
        <v>3</v>
      </c>
      <c r="F275" s="49">
        <f t="shared" si="33"/>
        <v>45991</v>
      </c>
    </row>
    <row r="276" spans="3:6" ht="14.65" customHeight="1" x14ac:dyDescent="0.35">
      <c r="C276" s="36">
        <v>45766</v>
      </c>
      <c r="D276" s="21">
        <v>10190</v>
      </c>
      <c r="E276" s="21">
        <v>1</v>
      </c>
      <c r="F276" s="49">
        <f t="shared" si="33"/>
        <v>45808</v>
      </c>
    </row>
    <row r="277" spans="3:6" ht="14.65" customHeight="1" x14ac:dyDescent="0.35">
      <c r="C277" s="36">
        <v>45863</v>
      </c>
      <c r="D277" s="21">
        <v>10519</v>
      </c>
      <c r="E277" s="21">
        <v>2</v>
      </c>
      <c r="F277" s="49">
        <f t="shared" si="33"/>
        <v>45930</v>
      </c>
    </row>
    <row r="278" spans="3:6" ht="14.65" customHeight="1" x14ac:dyDescent="0.35">
      <c r="C278" s="36">
        <v>45724</v>
      </c>
      <c r="D278" s="21">
        <v>10581</v>
      </c>
      <c r="E278" s="21">
        <v>2</v>
      </c>
      <c r="F278" s="49">
        <f t="shared" si="33"/>
        <v>45808</v>
      </c>
    </row>
    <row r="279" spans="3:6" ht="14.65" customHeight="1" x14ac:dyDescent="0.35">
      <c r="C279" s="36">
        <v>45767</v>
      </c>
      <c r="D279" s="21">
        <v>10312</v>
      </c>
      <c r="E279" s="21">
        <v>1</v>
      </c>
      <c r="F279" s="49">
        <f t="shared" si="33"/>
        <v>45808</v>
      </c>
    </row>
    <row r="280" spans="3:6" ht="14.65" customHeight="1" x14ac:dyDescent="0.35">
      <c r="C280" s="36">
        <v>45667</v>
      </c>
      <c r="D280" s="21">
        <v>10913</v>
      </c>
      <c r="E280" s="21">
        <v>1</v>
      </c>
      <c r="F280" s="49">
        <f t="shared" si="33"/>
        <v>45716</v>
      </c>
    </row>
    <row r="281" spans="3:6" ht="14.65" customHeight="1" x14ac:dyDescent="0.35">
      <c r="C281" s="36">
        <v>45768</v>
      </c>
      <c r="D281" s="21">
        <v>10226</v>
      </c>
      <c r="E281" s="21">
        <v>2</v>
      </c>
      <c r="F281" s="49">
        <f t="shared" si="33"/>
        <v>45838</v>
      </c>
    </row>
    <row r="282" spans="3:6" ht="14.65" customHeight="1" x14ac:dyDescent="0.35">
      <c r="C282" s="36">
        <v>45662</v>
      </c>
      <c r="D282" s="21">
        <v>10213</v>
      </c>
      <c r="E282" s="21">
        <v>3</v>
      </c>
      <c r="F282" s="49">
        <f t="shared" si="33"/>
        <v>45777</v>
      </c>
    </row>
    <row r="283" spans="3:6" ht="14.65" customHeight="1" x14ac:dyDescent="0.35">
      <c r="C283" s="36">
        <v>45903</v>
      </c>
      <c r="D283" s="21">
        <v>10773</v>
      </c>
      <c r="E283" s="21">
        <v>1</v>
      </c>
      <c r="F283" s="49">
        <f t="shared" si="33"/>
        <v>45961</v>
      </c>
    </row>
    <row r="284" spans="3:6" ht="14.65" customHeight="1" x14ac:dyDescent="0.35">
      <c r="C284" s="36">
        <v>45764</v>
      </c>
      <c r="D284" s="21">
        <v>10523</v>
      </c>
      <c r="E284" s="21">
        <v>3</v>
      </c>
      <c r="F284" s="49">
        <f t="shared" si="33"/>
        <v>45869</v>
      </c>
    </row>
    <row r="285" spans="3:6" ht="14.65" customHeight="1" x14ac:dyDescent="0.35">
      <c r="C285" s="36">
        <v>45814</v>
      </c>
      <c r="D285" s="21">
        <v>10147</v>
      </c>
      <c r="E285" s="21">
        <v>2</v>
      </c>
      <c r="F285" s="49">
        <f t="shared" si="33"/>
        <v>45900</v>
      </c>
    </row>
    <row r="286" spans="3:6" ht="14.65" customHeight="1" x14ac:dyDescent="0.35">
      <c r="C286" s="36">
        <v>45792</v>
      </c>
      <c r="D286" s="21">
        <v>10245</v>
      </c>
      <c r="E286" s="21">
        <v>3</v>
      </c>
      <c r="F286" s="49">
        <f t="shared" si="33"/>
        <v>45900</v>
      </c>
    </row>
    <row r="287" spans="3:6" ht="14.65" customHeight="1" x14ac:dyDescent="0.35">
      <c r="C287" s="36">
        <v>45856</v>
      </c>
      <c r="D287" s="21">
        <v>10546</v>
      </c>
      <c r="E287" s="21">
        <v>1</v>
      </c>
      <c r="F287" s="49">
        <f t="shared" si="33"/>
        <v>45900</v>
      </c>
    </row>
    <row r="288" spans="3:6" ht="14.65" customHeight="1" x14ac:dyDescent="0.35">
      <c r="C288" s="36">
        <v>45697</v>
      </c>
      <c r="D288" s="21">
        <v>10950</v>
      </c>
      <c r="E288" s="21">
        <v>2</v>
      </c>
      <c r="F288" s="49">
        <f t="shared" si="33"/>
        <v>45777</v>
      </c>
    </row>
    <row r="289" spans="1:11" ht="14.65" customHeight="1" x14ac:dyDescent="0.35">
      <c r="C289" s="36">
        <v>45852</v>
      </c>
      <c r="D289" s="21">
        <v>10075</v>
      </c>
      <c r="E289" s="21">
        <v>3</v>
      </c>
      <c r="F289" s="49">
        <f t="shared" si="33"/>
        <v>45961</v>
      </c>
    </row>
    <row r="290" spans="1:11" ht="14.65" customHeight="1" x14ac:dyDescent="0.35">
      <c r="C290" s="36">
        <v>45777</v>
      </c>
      <c r="D290" s="21">
        <v>10817</v>
      </c>
      <c r="E290" s="21">
        <v>1</v>
      </c>
      <c r="F290" s="49">
        <f t="shared" si="33"/>
        <v>45808</v>
      </c>
    </row>
    <row r="291" spans="1:11" ht="14.65" customHeight="1" x14ac:dyDescent="0.35">
      <c r="C291" s="36">
        <v>45955</v>
      </c>
      <c r="D291" s="21">
        <v>10091</v>
      </c>
      <c r="E291" s="21">
        <v>1</v>
      </c>
      <c r="F291" s="49">
        <f t="shared" si="33"/>
        <v>45991</v>
      </c>
    </row>
    <row r="292" spans="1:11" ht="14.65" customHeight="1" x14ac:dyDescent="0.35">
      <c r="C292" s="36">
        <v>45734</v>
      </c>
      <c r="D292" s="21">
        <v>10518</v>
      </c>
      <c r="E292" s="21">
        <v>2</v>
      </c>
      <c r="F292" s="49">
        <f t="shared" si="33"/>
        <v>45808</v>
      </c>
    </row>
    <row r="293" spans="1:11" ht="14.65" customHeight="1" x14ac:dyDescent="0.35">
      <c r="C293" s="36">
        <v>45970</v>
      </c>
      <c r="D293" s="21">
        <v>10867</v>
      </c>
      <c r="E293" s="21">
        <v>3</v>
      </c>
      <c r="F293" s="49">
        <f t="shared" si="33"/>
        <v>46081</v>
      </c>
    </row>
    <row r="294" spans="1:11" ht="14.65" customHeight="1" x14ac:dyDescent="0.35">
      <c r="C294" s="36">
        <v>45994</v>
      </c>
      <c r="D294" s="21">
        <v>10609</v>
      </c>
      <c r="E294" s="21">
        <v>1</v>
      </c>
      <c r="F294" s="49">
        <f t="shared" si="33"/>
        <v>46053</v>
      </c>
    </row>
    <row r="295" spans="1:11" ht="14.65" customHeight="1" x14ac:dyDescent="0.35">
      <c r="C295" s="36">
        <v>45867</v>
      </c>
      <c r="D295" s="21">
        <v>10390</v>
      </c>
      <c r="E295" s="21">
        <v>2</v>
      </c>
      <c r="F295" s="49">
        <f t="shared" si="33"/>
        <v>45930</v>
      </c>
    </row>
    <row r="296" spans="1:11" ht="14.65" customHeight="1" x14ac:dyDescent="0.35">
      <c r="C296" s="36">
        <v>45921</v>
      </c>
      <c r="D296" s="21">
        <v>10672</v>
      </c>
      <c r="E296" s="21">
        <v>2</v>
      </c>
      <c r="F296" s="49">
        <f t="shared" si="33"/>
        <v>45991</v>
      </c>
    </row>
    <row r="297" spans="1:11" ht="14.65" customHeight="1" x14ac:dyDescent="0.35">
      <c r="C297" s="36">
        <v>45945</v>
      </c>
      <c r="D297" s="21">
        <v>10066</v>
      </c>
      <c r="E297" s="21">
        <v>3</v>
      </c>
      <c r="F297" s="49">
        <f t="shared" si="33"/>
        <v>46053</v>
      </c>
    </row>
    <row r="298" spans="1:11" ht="14.65" customHeight="1" x14ac:dyDescent="0.35">
      <c r="C298" s="36">
        <v>45901</v>
      </c>
      <c r="D298" s="21">
        <v>10010</v>
      </c>
      <c r="E298" s="21">
        <v>1</v>
      </c>
      <c r="F298" s="50">
        <f t="shared" si="33"/>
        <v>45961</v>
      </c>
    </row>
    <row r="300" spans="1:11" s="6" customFormat="1" ht="14.65" customHeight="1" x14ac:dyDescent="0.4">
      <c r="A300" s="5" t="s">
        <v>219</v>
      </c>
    </row>
    <row r="301" spans="1:11" s="6" customFormat="1" ht="14.65" customHeight="1" x14ac:dyDescent="0.4">
      <c r="B301" s="5" t="s">
        <v>220</v>
      </c>
    </row>
    <row r="302" spans="1:11" s="6" customFormat="1" ht="14.65" customHeight="1" x14ac:dyDescent="0.4">
      <c r="B302" s="7" t="s">
        <v>221</v>
      </c>
    </row>
    <row r="304" spans="1:11" s="8" customFormat="1" ht="42.95" customHeight="1" x14ac:dyDescent="0.35">
      <c r="B304" s="65" t="s">
        <v>222</v>
      </c>
      <c r="C304" s="65"/>
      <c r="D304" s="65"/>
      <c r="E304" s="65"/>
      <c r="F304" s="65"/>
      <c r="G304" s="65"/>
      <c r="H304" s="65"/>
      <c r="I304" s="65"/>
      <c r="J304" s="65"/>
      <c r="K304" s="65"/>
    </row>
    <row r="306" spans="1:24" ht="14.65" customHeight="1" x14ac:dyDescent="0.35">
      <c r="C306" s="4" t="s">
        <v>223</v>
      </c>
      <c r="E306" s="4" t="s">
        <v>224</v>
      </c>
    </row>
    <row r="307" spans="1:24" ht="14.65" customHeight="1" x14ac:dyDescent="0.35">
      <c r="C307" s="4" t="s">
        <v>225</v>
      </c>
      <c r="E307" s="4" t="s">
        <v>226</v>
      </c>
    </row>
    <row r="308" spans="1:24" ht="14.65" customHeight="1" x14ac:dyDescent="0.35">
      <c r="C308" s="4" t="s">
        <v>227</v>
      </c>
      <c r="E308" s="51">
        <f ca="1">NOW()</f>
        <v>45244.724492361114</v>
      </c>
    </row>
    <row r="309" spans="1:24" ht="14.65" customHeight="1" x14ac:dyDescent="0.35">
      <c r="C309" s="4" t="s">
        <v>228</v>
      </c>
      <c r="E309" s="52">
        <f ca="1">NOW()</f>
        <v>45244.724492361114</v>
      </c>
    </row>
    <row r="311" spans="1:24" s="6" customFormat="1" ht="14.65" customHeight="1" x14ac:dyDescent="0.4">
      <c r="A311" s="5" t="s">
        <v>229</v>
      </c>
    </row>
    <row r="312" spans="1:24" s="6" customFormat="1" ht="14.65" customHeight="1" x14ac:dyDescent="0.4">
      <c r="B312" s="5" t="s">
        <v>230</v>
      </c>
    </row>
    <row r="313" spans="1:24" s="6" customFormat="1" ht="14.65" customHeight="1" x14ac:dyDescent="0.4">
      <c r="B313" s="7" t="s">
        <v>231</v>
      </c>
    </row>
    <row r="315" spans="1:24" s="8" customFormat="1" ht="42.95" customHeight="1" x14ac:dyDescent="0.35">
      <c r="B315" s="65" t="s">
        <v>232</v>
      </c>
      <c r="C315" s="65"/>
      <c r="D315" s="65"/>
      <c r="E315" s="65"/>
      <c r="F315" s="65"/>
      <c r="G315" s="65"/>
      <c r="H315" s="65"/>
      <c r="I315" s="65"/>
      <c r="J315" s="65"/>
      <c r="K315" s="65"/>
      <c r="O315" s="65" t="s">
        <v>233</v>
      </c>
      <c r="P315" s="65"/>
      <c r="Q315" s="65"/>
      <c r="R315" s="65"/>
      <c r="S315" s="65"/>
      <c r="T315" s="65"/>
      <c r="U315" s="65"/>
      <c r="V315" s="65"/>
      <c r="W315" s="65"/>
      <c r="X315" s="65"/>
    </row>
    <row r="317" spans="1:24" ht="14.65" customHeight="1" x14ac:dyDescent="0.4">
      <c r="C317" s="14" t="s">
        <v>12</v>
      </c>
      <c r="D317" s="14" t="s">
        <v>210</v>
      </c>
      <c r="E317" s="15" t="s">
        <v>234</v>
      </c>
      <c r="O317" s="14" t="s">
        <v>12</v>
      </c>
      <c r="P317" s="14" t="s">
        <v>210</v>
      </c>
      <c r="Q317" s="14" t="s">
        <v>234</v>
      </c>
      <c r="R317" s="15" t="s">
        <v>235</v>
      </c>
      <c r="T317" s="15" t="s">
        <v>235</v>
      </c>
      <c r="U317" s="15" t="s">
        <v>13</v>
      </c>
      <c r="V317" s="15" t="s">
        <v>236</v>
      </c>
    </row>
    <row r="318" spans="1:24" ht="14.65" customHeight="1" x14ac:dyDescent="0.35">
      <c r="C318" s="36">
        <v>44228</v>
      </c>
      <c r="D318" s="53">
        <v>158</v>
      </c>
      <c r="E318" s="48">
        <f>DATE(YEAR(C318),MONTH(EOMONTH(C318,1)),DAY(15))</f>
        <v>44270</v>
      </c>
      <c r="F318" s="54"/>
      <c r="O318" s="36">
        <f>C318</f>
        <v>44228</v>
      </c>
      <c r="P318" s="53">
        <f t="shared" ref="P318:Q346" si="34">D318</f>
        <v>158</v>
      </c>
      <c r="Q318" s="36">
        <f t="shared" si="34"/>
        <v>44270</v>
      </c>
      <c r="R318" s="55">
        <f>MONTH(Q318)</f>
        <v>3</v>
      </c>
      <c r="T318" s="4">
        <v>2</v>
      </c>
      <c r="U318" s="4" t="s">
        <v>237</v>
      </c>
      <c r="V318" s="56">
        <f>SUMIFS($P$318:$P$346,$R$318:$R$346,T318)</f>
        <v>1344</v>
      </c>
    </row>
    <row r="319" spans="1:24" ht="14.65" customHeight="1" x14ac:dyDescent="0.35">
      <c r="C319" s="36">
        <v>44259</v>
      </c>
      <c r="D319" s="57">
        <v>229</v>
      </c>
      <c r="E319" s="49">
        <f t="shared" ref="E319:E346" si="35">DATE(YEAR(C319),MONTH(EOMONTH(C319,1)),DAY(15))</f>
        <v>44301</v>
      </c>
      <c r="F319" s="54"/>
      <c r="O319" s="36">
        <f t="shared" ref="O319:O346" si="36">C319</f>
        <v>44259</v>
      </c>
      <c r="P319" s="57">
        <f t="shared" si="34"/>
        <v>229</v>
      </c>
      <c r="Q319" s="36">
        <f t="shared" si="34"/>
        <v>44301</v>
      </c>
      <c r="R319" s="58">
        <f t="shared" ref="R319:R346" si="37">MONTH(Q319)</f>
        <v>4</v>
      </c>
      <c r="T319" s="4">
        <f>+T318+1</f>
        <v>3</v>
      </c>
      <c r="U319" s="4" t="s">
        <v>238</v>
      </c>
      <c r="V319" s="29">
        <f t="shared" ref="V319:V320" si="38">SUMIFS($P$318:$P$346,$R$318:$R$346,T319)</f>
        <v>2431</v>
      </c>
    </row>
    <row r="320" spans="1:24" ht="14.65" customHeight="1" x14ac:dyDescent="0.35">
      <c r="C320" s="36">
        <v>44275</v>
      </c>
      <c r="D320" s="57">
        <v>183</v>
      </c>
      <c r="E320" s="49">
        <f t="shared" si="35"/>
        <v>44301</v>
      </c>
      <c r="F320" s="54"/>
      <c r="O320" s="36">
        <f t="shared" si="36"/>
        <v>44275</v>
      </c>
      <c r="P320" s="57">
        <f t="shared" si="34"/>
        <v>183</v>
      </c>
      <c r="Q320" s="36">
        <f t="shared" si="34"/>
        <v>44301</v>
      </c>
      <c r="R320" s="58">
        <f t="shared" si="37"/>
        <v>4</v>
      </c>
      <c r="T320" s="4">
        <f>+T319+1</f>
        <v>4</v>
      </c>
      <c r="U320" s="4" t="s">
        <v>239</v>
      </c>
      <c r="V320" s="32">
        <f t="shared" si="38"/>
        <v>1641</v>
      </c>
    </row>
    <row r="321" spans="3:18" ht="14.65" customHeight="1" x14ac:dyDescent="0.35">
      <c r="C321" s="36">
        <v>44202</v>
      </c>
      <c r="D321" s="57">
        <v>242</v>
      </c>
      <c r="E321" s="49">
        <f t="shared" si="35"/>
        <v>44242</v>
      </c>
      <c r="F321" s="54"/>
      <c r="O321" s="36">
        <f t="shared" si="36"/>
        <v>44202</v>
      </c>
      <c r="P321" s="57">
        <f t="shared" si="34"/>
        <v>242</v>
      </c>
      <c r="Q321" s="36">
        <f t="shared" si="34"/>
        <v>44242</v>
      </c>
      <c r="R321" s="58">
        <f t="shared" si="37"/>
        <v>2</v>
      </c>
    </row>
    <row r="322" spans="3:18" ht="14.65" customHeight="1" x14ac:dyDescent="0.35">
      <c r="C322" s="36">
        <v>44257</v>
      </c>
      <c r="D322" s="57">
        <v>146</v>
      </c>
      <c r="E322" s="49">
        <f t="shared" si="35"/>
        <v>44301</v>
      </c>
      <c r="F322" s="54"/>
      <c r="O322" s="36">
        <f t="shared" si="36"/>
        <v>44257</v>
      </c>
      <c r="P322" s="57">
        <f t="shared" si="34"/>
        <v>146</v>
      </c>
      <c r="Q322" s="36">
        <f t="shared" si="34"/>
        <v>44301</v>
      </c>
      <c r="R322" s="58">
        <f t="shared" si="37"/>
        <v>4</v>
      </c>
    </row>
    <row r="323" spans="3:18" ht="14.65" customHeight="1" x14ac:dyDescent="0.35">
      <c r="C323" s="36">
        <v>44229</v>
      </c>
      <c r="D323" s="57">
        <v>244</v>
      </c>
      <c r="E323" s="49">
        <f t="shared" si="35"/>
        <v>44270</v>
      </c>
      <c r="F323" s="54"/>
      <c r="O323" s="36">
        <f t="shared" si="36"/>
        <v>44229</v>
      </c>
      <c r="P323" s="57">
        <f t="shared" si="34"/>
        <v>244</v>
      </c>
      <c r="Q323" s="36">
        <f t="shared" si="34"/>
        <v>44270</v>
      </c>
      <c r="R323" s="58">
        <f t="shared" si="37"/>
        <v>3</v>
      </c>
    </row>
    <row r="324" spans="3:18" ht="14.65" customHeight="1" x14ac:dyDescent="0.35">
      <c r="C324" s="36">
        <v>44200</v>
      </c>
      <c r="D324" s="57">
        <v>243</v>
      </c>
      <c r="E324" s="49">
        <f t="shared" si="35"/>
        <v>44242</v>
      </c>
      <c r="F324" s="54"/>
      <c r="O324" s="36">
        <f t="shared" si="36"/>
        <v>44200</v>
      </c>
      <c r="P324" s="57">
        <f t="shared" si="34"/>
        <v>243</v>
      </c>
      <c r="Q324" s="36">
        <f t="shared" si="34"/>
        <v>44242</v>
      </c>
      <c r="R324" s="58">
        <f t="shared" si="37"/>
        <v>2</v>
      </c>
    </row>
    <row r="325" spans="3:18" ht="14.65" customHeight="1" x14ac:dyDescent="0.35">
      <c r="C325" s="36">
        <v>44248</v>
      </c>
      <c r="D325" s="57">
        <v>200</v>
      </c>
      <c r="E325" s="49">
        <f t="shared" si="35"/>
        <v>44270</v>
      </c>
      <c r="F325" s="54"/>
      <c r="O325" s="36">
        <f t="shared" si="36"/>
        <v>44248</v>
      </c>
      <c r="P325" s="57">
        <f t="shared" si="34"/>
        <v>200</v>
      </c>
      <c r="Q325" s="36">
        <f t="shared" si="34"/>
        <v>44270</v>
      </c>
      <c r="R325" s="58">
        <f t="shared" si="37"/>
        <v>3</v>
      </c>
    </row>
    <row r="326" spans="3:18" ht="14.65" customHeight="1" x14ac:dyDescent="0.35">
      <c r="C326" s="36">
        <v>44220</v>
      </c>
      <c r="D326" s="57">
        <v>226</v>
      </c>
      <c r="E326" s="49">
        <f t="shared" si="35"/>
        <v>44242</v>
      </c>
      <c r="F326" s="54"/>
      <c r="O326" s="36">
        <f t="shared" si="36"/>
        <v>44220</v>
      </c>
      <c r="P326" s="57">
        <f t="shared" si="34"/>
        <v>226</v>
      </c>
      <c r="Q326" s="36">
        <f t="shared" si="34"/>
        <v>44242</v>
      </c>
      <c r="R326" s="58">
        <f t="shared" si="37"/>
        <v>2</v>
      </c>
    </row>
    <row r="327" spans="3:18" ht="14.65" customHeight="1" x14ac:dyDescent="0.35">
      <c r="C327" s="36">
        <v>44236</v>
      </c>
      <c r="D327" s="57">
        <v>133</v>
      </c>
      <c r="E327" s="49">
        <f t="shared" si="35"/>
        <v>44270</v>
      </c>
      <c r="F327" s="54"/>
      <c r="O327" s="36">
        <f t="shared" si="36"/>
        <v>44236</v>
      </c>
      <c r="P327" s="57">
        <f t="shared" si="34"/>
        <v>133</v>
      </c>
      <c r="Q327" s="36">
        <f t="shared" si="34"/>
        <v>44270</v>
      </c>
      <c r="R327" s="58">
        <f t="shared" si="37"/>
        <v>3</v>
      </c>
    </row>
    <row r="328" spans="3:18" ht="14.65" customHeight="1" x14ac:dyDescent="0.35">
      <c r="C328" s="36">
        <v>44253</v>
      </c>
      <c r="D328" s="57">
        <v>221</v>
      </c>
      <c r="E328" s="49">
        <f t="shared" si="35"/>
        <v>44270</v>
      </c>
      <c r="F328" s="54"/>
      <c r="O328" s="36">
        <f t="shared" si="36"/>
        <v>44253</v>
      </c>
      <c r="P328" s="57">
        <f t="shared" si="34"/>
        <v>221</v>
      </c>
      <c r="Q328" s="36">
        <f t="shared" si="34"/>
        <v>44270</v>
      </c>
      <c r="R328" s="58">
        <f t="shared" si="37"/>
        <v>3</v>
      </c>
    </row>
    <row r="329" spans="3:18" ht="14.65" customHeight="1" x14ac:dyDescent="0.35">
      <c r="C329" s="36">
        <v>44258</v>
      </c>
      <c r="D329" s="57">
        <v>134</v>
      </c>
      <c r="E329" s="49">
        <f t="shared" si="35"/>
        <v>44301</v>
      </c>
      <c r="F329" s="54"/>
      <c r="O329" s="36">
        <f t="shared" si="36"/>
        <v>44258</v>
      </c>
      <c r="P329" s="57">
        <f t="shared" si="34"/>
        <v>134</v>
      </c>
      <c r="Q329" s="36">
        <f t="shared" si="34"/>
        <v>44301</v>
      </c>
      <c r="R329" s="58">
        <f t="shared" si="37"/>
        <v>4</v>
      </c>
    </row>
    <row r="330" spans="3:18" ht="14.65" customHeight="1" x14ac:dyDescent="0.35">
      <c r="C330" s="36">
        <v>44229</v>
      </c>
      <c r="D330" s="57">
        <v>239</v>
      </c>
      <c r="E330" s="49">
        <f t="shared" si="35"/>
        <v>44270</v>
      </c>
      <c r="F330" s="54"/>
      <c r="O330" s="36">
        <f t="shared" si="36"/>
        <v>44229</v>
      </c>
      <c r="P330" s="57">
        <f t="shared" si="34"/>
        <v>239</v>
      </c>
      <c r="Q330" s="36">
        <f t="shared" si="34"/>
        <v>44270</v>
      </c>
      <c r="R330" s="58">
        <f t="shared" si="37"/>
        <v>3</v>
      </c>
    </row>
    <row r="331" spans="3:18" ht="14.65" customHeight="1" x14ac:dyDescent="0.35">
      <c r="C331" s="36">
        <v>44255</v>
      </c>
      <c r="D331" s="57">
        <v>131</v>
      </c>
      <c r="E331" s="49">
        <f t="shared" si="35"/>
        <v>44270</v>
      </c>
      <c r="F331" s="54"/>
      <c r="O331" s="36">
        <f t="shared" si="36"/>
        <v>44255</v>
      </c>
      <c r="P331" s="57">
        <f t="shared" si="34"/>
        <v>131</v>
      </c>
      <c r="Q331" s="36">
        <f t="shared" si="34"/>
        <v>44270</v>
      </c>
      <c r="R331" s="58">
        <f t="shared" si="37"/>
        <v>3</v>
      </c>
    </row>
    <row r="332" spans="3:18" ht="14.65" customHeight="1" x14ac:dyDescent="0.35">
      <c r="C332" s="36">
        <v>44277</v>
      </c>
      <c r="D332" s="57">
        <v>222</v>
      </c>
      <c r="E332" s="49">
        <f t="shared" si="35"/>
        <v>44301</v>
      </c>
      <c r="F332" s="54"/>
      <c r="O332" s="36">
        <f t="shared" si="36"/>
        <v>44277</v>
      </c>
      <c r="P332" s="57">
        <f t="shared" si="34"/>
        <v>222</v>
      </c>
      <c r="Q332" s="36">
        <f t="shared" si="34"/>
        <v>44301</v>
      </c>
      <c r="R332" s="58">
        <f t="shared" si="37"/>
        <v>4</v>
      </c>
    </row>
    <row r="333" spans="3:18" ht="14.65" customHeight="1" x14ac:dyDescent="0.35">
      <c r="C333" s="36">
        <v>44216</v>
      </c>
      <c r="D333" s="57">
        <v>227</v>
      </c>
      <c r="E333" s="49">
        <f t="shared" si="35"/>
        <v>44242</v>
      </c>
      <c r="F333" s="54"/>
      <c r="O333" s="36">
        <f t="shared" si="36"/>
        <v>44216</v>
      </c>
      <c r="P333" s="57">
        <f t="shared" si="34"/>
        <v>227</v>
      </c>
      <c r="Q333" s="36">
        <f t="shared" si="34"/>
        <v>44242</v>
      </c>
      <c r="R333" s="58">
        <f t="shared" si="37"/>
        <v>2</v>
      </c>
    </row>
    <row r="334" spans="3:18" ht="14.65" customHeight="1" x14ac:dyDescent="0.35">
      <c r="C334" s="36">
        <v>44279</v>
      </c>
      <c r="D334" s="57">
        <v>217</v>
      </c>
      <c r="E334" s="49">
        <f t="shared" si="35"/>
        <v>44301</v>
      </c>
      <c r="F334" s="54"/>
      <c r="O334" s="36">
        <f t="shared" si="36"/>
        <v>44279</v>
      </c>
      <c r="P334" s="57">
        <f t="shared" si="34"/>
        <v>217</v>
      </c>
      <c r="Q334" s="36">
        <f t="shared" si="34"/>
        <v>44301</v>
      </c>
      <c r="R334" s="58">
        <f t="shared" si="37"/>
        <v>4</v>
      </c>
    </row>
    <row r="335" spans="3:18" ht="14.65" customHeight="1" x14ac:dyDescent="0.35">
      <c r="C335" s="36">
        <v>44246</v>
      </c>
      <c r="D335" s="57">
        <v>153</v>
      </c>
      <c r="E335" s="49">
        <f t="shared" si="35"/>
        <v>44270</v>
      </c>
      <c r="F335" s="54"/>
      <c r="O335" s="36">
        <f t="shared" si="36"/>
        <v>44246</v>
      </c>
      <c r="P335" s="57">
        <f t="shared" si="34"/>
        <v>153</v>
      </c>
      <c r="Q335" s="36">
        <f t="shared" si="34"/>
        <v>44270</v>
      </c>
      <c r="R335" s="58">
        <f t="shared" si="37"/>
        <v>3</v>
      </c>
    </row>
    <row r="336" spans="3:18" ht="14.65" customHeight="1" x14ac:dyDescent="0.35">
      <c r="C336" s="36">
        <v>44281</v>
      </c>
      <c r="D336" s="57">
        <v>109</v>
      </c>
      <c r="E336" s="49">
        <f t="shared" si="35"/>
        <v>44301</v>
      </c>
      <c r="F336" s="54"/>
      <c r="O336" s="36">
        <f t="shared" si="36"/>
        <v>44281</v>
      </c>
      <c r="P336" s="57">
        <f t="shared" si="34"/>
        <v>109</v>
      </c>
      <c r="Q336" s="36">
        <f t="shared" si="34"/>
        <v>44301</v>
      </c>
      <c r="R336" s="58">
        <f t="shared" si="37"/>
        <v>4</v>
      </c>
    </row>
    <row r="337" spans="2:18" ht="14.65" customHeight="1" x14ac:dyDescent="0.35">
      <c r="C337" s="36">
        <v>44272</v>
      </c>
      <c r="D337" s="57">
        <v>159</v>
      </c>
      <c r="E337" s="49">
        <f t="shared" si="35"/>
        <v>44301</v>
      </c>
      <c r="F337" s="54"/>
      <c r="O337" s="36">
        <f t="shared" si="36"/>
        <v>44272</v>
      </c>
      <c r="P337" s="57">
        <f t="shared" si="34"/>
        <v>159</v>
      </c>
      <c r="Q337" s="36">
        <f t="shared" si="34"/>
        <v>44301</v>
      </c>
      <c r="R337" s="58">
        <f t="shared" si="37"/>
        <v>4</v>
      </c>
    </row>
    <row r="338" spans="2:18" ht="14.65" customHeight="1" x14ac:dyDescent="0.35">
      <c r="C338" s="36">
        <v>44272</v>
      </c>
      <c r="D338" s="57">
        <v>117</v>
      </c>
      <c r="E338" s="49">
        <f t="shared" si="35"/>
        <v>44301</v>
      </c>
      <c r="F338" s="54"/>
      <c r="O338" s="36">
        <f t="shared" si="36"/>
        <v>44272</v>
      </c>
      <c r="P338" s="57">
        <f t="shared" si="34"/>
        <v>117</v>
      </c>
      <c r="Q338" s="36">
        <f t="shared" si="34"/>
        <v>44301</v>
      </c>
      <c r="R338" s="58">
        <f t="shared" si="37"/>
        <v>4</v>
      </c>
    </row>
    <row r="339" spans="2:18" ht="14.65" customHeight="1" x14ac:dyDescent="0.35">
      <c r="C339" s="36">
        <v>44247</v>
      </c>
      <c r="D339" s="57">
        <v>225</v>
      </c>
      <c r="E339" s="49">
        <f t="shared" si="35"/>
        <v>44270</v>
      </c>
      <c r="F339" s="54"/>
      <c r="O339" s="36">
        <f t="shared" si="36"/>
        <v>44247</v>
      </c>
      <c r="P339" s="57">
        <f t="shared" si="34"/>
        <v>225</v>
      </c>
      <c r="Q339" s="36">
        <f t="shared" si="34"/>
        <v>44270</v>
      </c>
      <c r="R339" s="58">
        <f t="shared" si="37"/>
        <v>3</v>
      </c>
    </row>
    <row r="340" spans="2:18" ht="14.65" customHeight="1" x14ac:dyDescent="0.35">
      <c r="C340" s="36">
        <v>44248</v>
      </c>
      <c r="D340" s="57">
        <v>159</v>
      </c>
      <c r="E340" s="49">
        <f t="shared" si="35"/>
        <v>44270</v>
      </c>
      <c r="F340" s="54"/>
      <c r="O340" s="36">
        <f t="shared" si="36"/>
        <v>44248</v>
      </c>
      <c r="P340" s="57">
        <f t="shared" si="34"/>
        <v>159</v>
      </c>
      <c r="Q340" s="36">
        <f t="shared" si="34"/>
        <v>44270</v>
      </c>
      <c r="R340" s="58">
        <f t="shared" si="37"/>
        <v>3</v>
      </c>
    </row>
    <row r="341" spans="2:18" ht="14.65" customHeight="1" x14ac:dyDescent="0.35">
      <c r="C341" s="36">
        <v>44249</v>
      </c>
      <c r="D341" s="57">
        <v>100</v>
      </c>
      <c r="E341" s="49">
        <f t="shared" si="35"/>
        <v>44270</v>
      </c>
      <c r="F341" s="54"/>
      <c r="O341" s="36">
        <f t="shared" si="36"/>
        <v>44249</v>
      </c>
      <c r="P341" s="57">
        <f t="shared" si="34"/>
        <v>100</v>
      </c>
      <c r="Q341" s="36">
        <f t="shared" si="34"/>
        <v>44270</v>
      </c>
      <c r="R341" s="58">
        <f t="shared" si="37"/>
        <v>3</v>
      </c>
    </row>
    <row r="342" spans="2:18" ht="14.65" customHeight="1" x14ac:dyDescent="0.35">
      <c r="C342" s="36">
        <v>44213</v>
      </c>
      <c r="D342" s="57">
        <v>170</v>
      </c>
      <c r="E342" s="49">
        <f t="shared" si="35"/>
        <v>44242</v>
      </c>
      <c r="F342" s="54"/>
      <c r="O342" s="36">
        <f t="shared" si="36"/>
        <v>44213</v>
      </c>
      <c r="P342" s="57">
        <f t="shared" si="34"/>
        <v>170</v>
      </c>
      <c r="Q342" s="36">
        <f t="shared" si="34"/>
        <v>44242</v>
      </c>
      <c r="R342" s="58">
        <f t="shared" si="37"/>
        <v>2</v>
      </c>
    </row>
    <row r="343" spans="2:18" ht="14.65" customHeight="1" x14ac:dyDescent="0.35">
      <c r="C343" s="36">
        <v>44233</v>
      </c>
      <c r="D343" s="57">
        <v>247</v>
      </c>
      <c r="E343" s="49">
        <f t="shared" si="35"/>
        <v>44270</v>
      </c>
      <c r="F343" s="54"/>
      <c r="O343" s="36">
        <f t="shared" si="36"/>
        <v>44233</v>
      </c>
      <c r="P343" s="57">
        <f t="shared" si="34"/>
        <v>247</v>
      </c>
      <c r="Q343" s="36">
        <f t="shared" si="34"/>
        <v>44270</v>
      </c>
      <c r="R343" s="58">
        <f t="shared" si="37"/>
        <v>3</v>
      </c>
    </row>
    <row r="344" spans="2:18" ht="14.65" customHeight="1" x14ac:dyDescent="0.35">
      <c r="C344" s="36">
        <v>44243</v>
      </c>
      <c r="D344" s="57">
        <v>221</v>
      </c>
      <c r="E344" s="49">
        <f t="shared" si="35"/>
        <v>44270</v>
      </c>
      <c r="F344" s="54"/>
      <c r="O344" s="36">
        <f t="shared" si="36"/>
        <v>44243</v>
      </c>
      <c r="P344" s="57">
        <f t="shared" si="34"/>
        <v>221</v>
      </c>
      <c r="Q344" s="36">
        <f t="shared" si="34"/>
        <v>44270</v>
      </c>
      <c r="R344" s="58">
        <f t="shared" si="37"/>
        <v>3</v>
      </c>
    </row>
    <row r="345" spans="2:18" ht="14.65" customHeight="1" x14ac:dyDescent="0.35">
      <c r="C345" s="36">
        <v>44201</v>
      </c>
      <c r="D345" s="57">
        <v>236</v>
      </c>
      <c r="E345" s="49">
        <f t="shared" si="35"/>
        <v>44242</v>
      </c>
      <c r="F345" s="54"/>
      <c r="O345" s="36">
        <f t="shared" si="36"/>
        <v>44201</v>
      </c>
      <c r="P345" s="57">
        <f t="shared" si="34"/>
        <v>236</v>
      </c>
      <c r="Q345" s="36">
        <f t="shared" si="34"/>
        <v>44242</v>
      </c>
      <c r="R345" s="58">
        <f t="shared" si="37"/>
        <v>2</v>
      </c>
    </row>
    <row r="346" spans="2:18" ht="14.65" customHeight="1" x14ac:dyDescent="0.35">
      <c r="C346" s="36">
        <v>44267</v>
      </c>
      <c r="D346" s="57">
        <v>125</v>
      </c>
      <c r="E346" s="50">
        <f t="shared" si="35"/>
        <v>44301</v>
      </c>
      <c r="F346" s="54"/>
      <c r="O346" s="36">
        <f t="shared" si="36"/>
        <v>44267</v>
      </c>
      <c r="P346" s="57">
        <f t="shared" si="34"/>
        <v>125</v>
      </c>
      <c r="Q346" s="36">
        <f t="shared" si="34"/>
        <v>44301</v>
      </c>
      <c r="R346" s="59">
        <f t="shared" si="37"/>
        <v>4</v>
      </c>
    </row>
    <row r="348" spans="2:18" s="8" customFormat="1" ht="50.1" customHeight="1" x14ac:dyDescent="0.35">
      <c r="B348" s="65" t="s">
        <v>240</v>
      </c>
      <c r="C348" s="65"/>
      <c r="D348" s="65"/>
      <c r="E348" s="65"/>
      <c r="F348" s="65"/>
      <c r="G348" s="65"/>
      <c r="H348" s="65"/>
      <c r="I348" s="65"/>
      <c r="J348" s="65"/>
      <c r="K348" s="65"/>
    </row>
    <row r="350" spans="2:18" ht="14.65" customHeight="1" x14ac:dyDescent="0.4">
      <c r="C350" s="60"/>
      <c r="D350" s="61"/>
      <c r="E350" s="15" t="s">
        <v>241</v>
      </c>
      <c r="F350" s="15" t="s">
        <v>242</v>
      </c>
      <c r="G350" s="15" t="s">
        <v>243</v>
      </c>
    </row>
    <row r="351" spans="2:18" ht="14.65" customHeight="1" x14ac:dyDescent="0.4">
      <c r="C351" s="62" t="s">
        <v>244</v>
      </c>
      <c r="D351" s="63"/>
      <c r="E351" s="64" t="s">
        <v>12</v>
      </c>
      <c r="F351" s="47" t="s">
        <v>12</v>
      </c>
      <c r="G351" s="47" t="s">
        <v>245</v>
      </c>
    </row>
    <row r="352" spans="2:18" ht="14.65" customHeight="1" x14ac:dyDescent="0.35">
      <c r="C352" s="4" t="s">
        <v>246</v>
      </c>
      <c r="E352" s="36">
        <v>44215</v>
      </c>
      <c r="F352" s="48">
        <f>DATE(YEAR(E352),MONTH(E352)+1,10)</f>
        <v>44237</v>
      </c>
      <c r="G352" s="48">
        <f>F352+45</f>
        <v>44282</v>
      </c>
    </row>
    <row r="353" spans="3:7" ht="14.65" customHeight="1" x14ac:dyDescent="0.35">
      <c r="C353" s="4" t="s">
        <v>247</v>
      </c>
      <c r="E353" s="36">
        <v>44249</v>
      </c>
      <c r="F353" s="49">
        <f t="shared" ref="F353:F365" si="39">DATE(YEAR(E353),MONTH(E353)+1,10)</f>
        <v>44265</v>
      </c>
      <c r="G353" s="49">
        <f t="shared" ref="G353:G365" si="40">F353+45</f>
        <v>44310</v>
      </c>
    </row>
    <row r="354" spans="3:7" ht="14.65" customHeight="1" x14ac:dyDescent="0.35">
      <c r="C354" s="4" t="s">
        <v>248</v>
      </c>
      <c r="E354" s="36">
        <v>44202</v>
      </c>
      <c r="F354" s="49">
        <f t="shared" si="39"/>
        <v>44237</v>
      </c>
      <c r="G354" s="49">
        <f t="shared" si="40"/>
        <v>44282</v>
      </c>
    </row>
    <row r="355" spans="3:7" ht="14.65" customHeight="1" x14ac:dyDescent="0.35">
      <c r="C355" s="4" t="s">
        <v>249</v>
      </c>
      <c r="E355" s="36">
        <v>44217</v>
      </c>
      <c r="F355" s="49">
        <f t="shared" si="39"/>
        <v>44237</v>
      </c>
      <c r="G355" s="49">
        <f t="shared" si="40"/>
        <v>44282</v>
      </c>
    </row>
    <row r="356" spans="3:7" ht="14.65" customHeight="1" x14ac:dyDescent="0.35">
      <c r="C356" s="4" t="s">
        <v>250</v>
      </c>
      <c r="E356" s="36">
        <v>44249</v>
      </c>
      <c r="F356" s="49">
        <f t="shared" si="39"/>
        <v>44265</v>
      </c>
      <c r="G356" s="49">
        <f t="shared" si="40"/>
        <v>44310</v>
      </c>
    </row>
    <row r="357" spans="3:7" ht="14.65" customHeight="1" x14ac:dyDescent="0.35">
      <c r="C357" s="4" t="s">
        <v>251</v>
      </c>
      <c r="E357" s="36">
        <v>44223</v>
      </c>
      <c r="F357" s="49">
        <f t="shared" si="39"/>
        <v>44237</v>
      </c>
      <c r="G357" s="49">
        <f t="shared" si="40"/>
        <v>44282</v>
      </c>
    </row>
    <row r="358" spans="3:7" ht="14.65" customHeight="1" x14ac:dyDescent="0.35">
      <c r="C358" s="4" t="s">
        <v>252</v>
      </c>
      <c r="E358" s="36">
        <v>44202</v>
      </c>
      <c r="F358" s="49">
        <f t="shared" si="39"/>
        <v>44237</v>
      </c>
      <c r="G358" s="49">
        <f t="shared" si="40"/>
        <v>44282</v>
      </c>
    </row>
    <row r="359" spans="3:7" ht="14.65" customHeight="1" x14ac:dyDescent="0.35">
      <c r="C359" s="4" t="s">
        <v>253</v>
      </c>
      <c r="E359" s="36">
        <v>44212</v>
      </c>
      <c r="F359" s="49">
        <f t="shared" si="39"/>
        <v>44237</v>
      </c>
      <c r="G359" s="49">
        <f t="shared" si="40"/>
        <v>44282</v>
      </c>
    </row>
    <row r="360" spans="3:7" ht="14.65" customHeight="1" x14ac:dyDescent="0.35">
      <c r="C360" s="4" t="s">
        <v>254</v>
      </c>
      <c r="E360" s="36">
        <v>44242</v>
      </c>
      <c r="F360" s="49">
        <f t="shared" si="39"/>
        <v>44265</v>
      </c>
      <c r="G360" s="49">
        <f t="shared" si="40"/>
        <v>44310</v>
      </c>
    </row>
    <row r="361" spans="3:7" ht="14.65" customHeight="1" x14ac:dyDescent="0.35">
      <c r="C361" s="4" t="s">
        <v>255</v>
      </c>
      <c r="E361" s="36">
        <v>44235</v>
      </c>
      <c r="F361" s="49">
        <f t="shared" si="39"/>
        <v>44265</v>
      </c>
      <c r="G361" s="49">
        <f t="shared" si="40"/>
        <v>44310</v>
      </c>
    </row>
    <row r="362" spans="3:7" ht="14.65" customHeight="1" x14ac:dyDescent="0.35">
      <c r="C362" s="4" t="s">
        <v>256</v>
      </c>
      <c r="E362" s="36">
        <v>44255</v>
      </c>
      <c r="F362" s="49">
        <f t="shared" si="39"/>
        <v>44265</v>
      </c>
      <c r="G362" s="49">
        <f t="shared" si="40"/>
        <v>44310</v>
      </c>
    </row>
    <row r="363" spans="3:7" ht="14.65" customHeight="1" x14ac:dyDescent="0.35">
      <c r="C363" s="4" t="s">
        <v>257</v>
      </c>
      <c r="E363" s="36">
        <v>44224</v>
      </c>
      <c r="F363" s="49">
        <f t="shared" si="39"/>
        <v>44237</v>
      </c>
      <c r="G363" s="49">
        <f t="shared" si="40"/>
        <v>44282</v>
      </c>
    </row>
    <row r="364" spans="3:7" ht="14.65" customHeight="1" x14ac:dyDescent="0.35">
      <c r="C364" s="4" t="s">
        <v>258</v>
      </c>
      <c r="E364" s="36">
        <v>44208</v>
      </c>
      <c r="F364" s="49">
        <f t="shared" si="39"/>
        <v>44237</v>
      </c>
      <c r="G364" s="49">
        <f t="shared" si="40"/>
        <v>44282</v>
      </c>
    </row>
    <row r="365" spans="3:7" ht="14.65" customHeight="1" x14ac:dyDescent="0.35">
      <c r="C365" s="4" t="s">
        <v>259</v>
      </c>
      <c r="E365" s="36">
        <v>44256</v>
      </c>
      <c r="F365" s="50">
        <f t="shared" si="39"/>
        <v>44296</v>
      </c>
      <c r="G365" s="50">
        <f t="shared" si="40"/>
        <v>44341</v>
      </c>
    </row>
  </sheetData>
  <mergeCells count="9">
    <mergeCell ref="B315:K315"/>
    <mergeCell ref="O315:X315"/>
    <mergeCell ref="B348:K348"/>
    <mergeCell ref="A4:R4"/>
    <mergeCell ref="B16:K16"/>
    <mergeCell ref="Q16:Z16"/>
    <mergeCell ref="B229:N229"/>
    <mergeCell ref="B263:K263"/>
    <mergeCell ref="B304:K30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Aalok Mody</dc:creator>
  <cp:lastModifiedBy>Aalok Mody</cp:lastModifiedBy>
  <dcterms:created xsi:type="dcterms:W3CDTF">2023-11-14T15:47:09Z</dcterms:created>
  <dcterms:modified xsi:type="dcterms:W3CDTF">2023-11-14T22:24:00Z</dcterms:modified>
</cp:coreProperties>
</file>